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ojet 10000 pas 2017-2018\marche1 16 oct 2017\"/>
    </mc:Choice>
  </mc:AlternateContent>
  <bookViews>
    <workbookView xWindow="0" yWindow="0" windowWidth="24000" windowHeight="9630"/>
  </bookViews>
  <sheets>
    <sheet name="Marche 1" sheetId="1" r:id="rId1"/>
    <sheet name="Marche 2" sheetId="2" r:id="rId2"/>
    <sheet name="Marche 3" sheetId="3" r:id="rId3"/>
    <sheet name="Marche4" sheetId="4" r:id="rId4"/>
    <sheet name="Marche 5" sheetId="5" r:id="rId5"/>
    <sheet name="Marche 6" sheetId="6" r:id="rId6"/>
    <sheet name="Marche 7" sheetId="7" r:id="rId7"/>
    <sheet name="Marche 8" sheetId="8" r:id="rId8"/>
    <sheet name="Marche 9" sheetId="9" r:id="rId9"/>
    <sheet name="Marche 10" sheetId="10" r:id="rId10"/>
    <sheet name="Résultats" sheetId="11" r:id="rId11"/>
    <sheet name="Feuil12" sheetId="12" r:id="rId12"/>
    <sheet name="Feuil13" sheetId="13" r:id="rId1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180" i="1" l="1"/>
  <c r="J178" i="1"/>
  <c r="J174" i="1"/>
  <c r="J172" i="1"/>
  <c r="J168" i="1"/>
  <c r="J166" i="1"/>
  <c r="J162" i="1"/>
  <c r="J156" i="1"/>
  <c r="J150" i="1"/>
  <c r="J144" i="1"/>
  <c r="J138" i="1"/>
  <c r="J132" i="1"/>
  <c r="J130" i="1"/>
  <c r="J126" i="1"/>
  <c r="J118" i="1"/>
  <c r="J114" i="1"/>
  <c r="J112" i="1"/>
  <c r="J108" i="1"/>
  <c r="J106" i="1"/>
  <c r="J102" i="1"/>
  <c r="J96" i="1"/>
  <c r="J90" i="1"/>
  <c r="J84" i="1"/>
  <c r="J78" i="1"/>
  <c r="J72" i="1"/>
  <c r="J66" i="1"/>
  <c r="J64" i="1"/>
  <c r="J60" i="1"/>
  <c r="J58" i="1"/>
  <c r="J54" i="1"/>
  <c r="J48" i="1"/>
  <c r="J42" i="1"/>
  <c r="J36" i="1"/>
  <c r="J34" i="1"/>
  <c r="J30" i="1"/>
  <c r="J24" i="1"/>
  <c r="J18" i="1"/>
  <c r="J12" i="1"/>
  <c r="J6" i="1"/>
  <c r="O36" i="1" l="1"/>
  <c r="O8" i="1"/>
  <c r="O12" i="1"/>
  <c r="O13" i="1"/>
  <c r="O20" i="1"/>
  <c r="O21" i="1"/>
  <c r="O22" i="1"/>
  <c r="O24" i="1"/>
  <c r="O30" i="1"/>
  <c r="O31" i="1"/>
  <c r="O32" i="1"/>
  <c r="F5" i="1"/>
  <c r="O3" i="1" s="1"/>
  <c r="P30" i="1"/>
  <c r="P29" i="1"/>
  <c r="P25" i="1"/>
  <c r="P21" i="1"/>
  <c r="P32" i="1"/>
  <c r="F179" i="1"/>
  <c r="P31" i="1"/>
  <c r="F173" i="1"/>
  <c r="F167" i="1"/>
  <c r="F161" i="1"/>
  <c r="J160" i="1" s="1"/>
  <c r="O29" i="1" s="1"/>
  <c r="P28" i="1"/>
  <c r="F155" i="1"/>
  <c r="J154" i="1" s="1"/>
  <c r="O28" i="1" s="1"/>
  <c r="P27" i="1"/>
  <c r="F149" i="1"/>
  <c r="J148" i="1" s="1"/>
  <c r="O27" i="1" s="1"/>
  <c r="P26" i="1"/>
  <c r="F143" i="1"/>
  <c r="J142" i="1" s="1"/>
  <c r="O26" i="1" s="1"/>
  <c r="F137" i="1"/>
  <c r="J136" i="1" s="1"/>
  <c r="O25" i="1" s="1"/>
  <c r="P24" i="1"/>
  <c r="F131" i="1"/>
  <c r="P23" i="1"/>
  <c r="F125" i="1"/>
  <c r="J124" i="1" s="1"/>
  <c r="O23" i="1" s="1"/>
  <c r="P22" i="1"/>
  <c r="F119" i="1"/>
  <c r="F113" i="1"/>
  <c r="F107" i="1"/>
  <c r="P19" i="1"/>
  <c r="F101" i="1"/>
  <c r="J100" i="1" s="1"/>
  <c r="O19" i="1" s="1"/>
  <c r="F95" i="1"/>
  <c r="J94" i="1" s="1"/>
  <c r="O18" i="1" s="1"/>
  <c r="F89" i="1"/>
  <c r="J88" i="1" s="1"/>
  <c r="O17" i="1" s="1"/>
  <c r="F83" i="1"/>
  <c r="J82" i="1" s="1"/>
  <c r="O16" i="1" s="1"/>
  <c r="F77" i="1"/>
  <c r="J76" i="1" s="1"/>
  <c r="O15" i="1" s="1"/>
  <c r="F71" i="1"/>
  <c r="J70" i="1" s="1"/>
  <c r="O14" i="1" s="1"/>
  <c r="F65" i="1"/>
  <c r="F59" i="1"/>
  <c r="P11" i="1"/>
  <c r="F53" i="1"/>
  <c r="J52" i="1" s="1"/>
  <c r="O11" i="1" s="1"/>
  <c r="F47" i="1"/>
  <c r="J46" i="1" s="1"/>
  <c r="O10" i="1" s="1"/>
  <c r="F41" i="1"/>
  <c r="J40" i="1" s="1"/>
  <c r="O9" i="1" s="1"/>
  <c r="F35" i="1"/>
  <c r="P7" i="1"/>
  <c r="F29" i="1"/>
  <c r="J28" i="1" s="1"/>
  <c r="O7" i="1" s="1"/>
  <c r="F23" i="1"/>
  <c r="J22" i="1" s="1"/>
  <c r="O6" i="1" s="1"/>
  <c r="F17" i="1"/>
  <c r="J16" i="1" s="1"/>
  <c r="O5" i="1" s="1"/>
  <c r="F11" i="1"/>
  <c r="J10" i="1" s="1"/>
  <c r="O4" i="1" s="1"/>
  <c r="P20" i="1"/>
  <c r="P18" i="1"/>
  <c r="P17" i="1"/>
  <c r="P16" i="1"/>
  <c r="P15" i="1"/>
  <c r="P14" i="1"/>
  <c r="P13" i="1"/>
  <c r="P12" i="1"/>
  <c r="P10" i="1"/>
  <c r="P9" i="1"/>
  <c r="P8" i="1"/>
  <c r="P6" i="1"/>
  <c r="P5" i="1"/>
  <c r="P4" i="1"/>
  <c r="P3" i="1"/>
  <c r="K2" i="1" l="1"/>
  <c r="K176" i="1"/>
  <c r="K14" i="1"/>
  <c r="K38" i="1"/>
  <c r="K62" i="1"/>
  <c r="K86" i="1"/>
  <c r="K110" i="1"/>
  <c r="K134" i="1"/>
  <c r="K158" i="1"/>
  <c r="K20" i="1"/>
  <c r="K44" i="1"/>
  <c r="K68" i="1"/>
  <c r="K92" i="1"/>
  <c r="K116" i="1"/>
  <c r="K140" i="1"/>
  <c r="K164" i="1"/>
  <c r="K26" i="1"/>
  <c r="K50" i="1"/>
  <c r="K74" i="1"/>
  <c r="K98" i="1"/>
  <c r="K122" i="1"/>
  <c r="K146" i="1"/>
  <c r="K170" i="1"/>
  <c r="K32" i="1"/>
  <c r="K56" i="1"/>
  <c r="K80" i="1"/>
  <c r="K104" i="1"/>
  <c r="K128" i="1"/>
  <c r="K152" i="1"/>
  <c r="O34" i="1"/>
  <c r="P35" i="1"/>
  <c r="K8" i="1" l="1"/>
</calcChain>
</file>

<file path=xl/sharedStrings.xml><?xml version="1.0" encoding="utf-8"?>
<sst xmlns="http://schemas.openxmlformats.org/spreadsheetml/2006/main" count="901" uniqueCount="223">
  <si>
    <t>EQUIPE</t>
  </si>
  <si>
    <t>A SWEET SUNNY PARTY</t>
  </si>
  <si>
    <t>Papin Justine</t>
  </si>
  <si>
    <t>Desmonts Marine</t>
  </si>
  <si>
    <t>Mr Philippe</t>
  </si>
  <si>
    <t>COMPOSITION</t>
  </si>
  <si>
    <t>PRESENCE</t>
  </si>
  <si>
    <t>N° Montre</t>
  </si>
  <si>
    <t>Montre</t>
  </si>
  <si>
    <t xml:space="preserve">Couleur </t>
  </si>
  <si>
    <t>Pas initial</t>
  </si>
  <si>
    <t>Km initial</t>
  </si>
  <si>
    <t>Départ</t>
  </si>
  <si>
    <t>Fin</t>
  </si>
  <si>
    <t>Pas final</t>
  </si>
  <si>
    <t>Km final</t>
  </si>
  <si>
    <t>Résultat</t>
  </si>
  <si>
    <t>Nombre de pas</t>
  </si>
  <si>
    <t>Nombre de Km</t>
  </si>
  <si>
    <t>N°</t>
  </si>
  <si>
    <t>classement</t>
  </si>
  <si>
    <t>TOTAL PAS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</si>
  <si>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</si>
  <si>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</si>
  <si>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</si>
  <si>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</si>
  <si>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</si>
  <si>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</si>
  <si>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</si>
  <si>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</si>
  <si>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</si>
  <si>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</si>
  <si>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</si>
  <si>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</si>
  <si>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</si>
  <si>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</si>
  <si>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</si>
  <si>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</si>
  <si>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</si>
  <si>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</si>
  <si>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</si>
  <si>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</si>
  <si>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FONCTION</t>
  </si>
  <si>
    <t>Pouplin Flavie</t>
  </si>
  <si>
    <t>Bonus respect thème</t>
  </si>
  <si>
    <t>Bonus accordé</t>
  </si>
  <si>
    <t>donnés équipes PAS</t>
  </si>
  <si>
    <t>donnés équipes Km</t>
  </si>
  <si>
    <t>non</t>
  </si>
  <si>
    <t xml:space="preserve">oui </t>
  </si>
  <si>
    <t>Klein Soledad</t>
  </si>
  <si>
    <t>TOTAL Km</t>
  </si>
  <si>
    <t>TOTAL presence</t>
  </si>
  <si>
    <t>équipe 21</t>
  </si>
  <si>
    <t>équipe 22</t>
  </si>
  <si>
    <t>équipe 23</t>
  </si>
  <si>
    <t>équipe 24</t>
  </si>
  <si>
    <t>équipe 25</t>
  </si>
  <si>
    <t>équipe 26</t>
  </si>
  <si>
    <t>équipe 27</t>
  </si>
  <si>
    <t>équipe 28</t>
  </si>
  <si>
    <t>équipe 29</t>
  </si>
  <si>
    <t>équipe 30</t>
  </si>
  <si>
    <t>1 BP ASSP</t>
  </si>
  <si>
    <t>T BP ASSP</t>
  </si>
  <si>
    <t>prof</t>
  </si>
  <si>
    <t>Andando</t>
  </si>
  <si>
    <t>Mme Depré</t>
  </si>
  <si>
    <t>Drané Morane</t>
  </si>
  <si>
    <t>2 BP ARCU</t>
  </si>
  <si>
    <t>Mendes Luis Tatiana</t>
  </si>
  <si>
    <t>Goncalves Rute</t>
  </si>
  <si>
    <t>TEVS</t>
  </si>
  <si>
    <t>Azizi Zahara</t>
  </si>
  <si>
    <t>1 BP GA</t>
  </si>
  <si>
    <t>Les increvables</t>
  </si>
  <si>
    <t>Texier Mireille</t>
  </si>
  <si>
    <t>Juglas Anabelle</t>
  </si>
  <si>
    <t>T ATMFC</t>
  </si>
  <si>
    <t>Faiteau MelYnda</t>
  </si>
  <si>
    <t>1 ATMFC</t>
  </si>
  <si>
    <t>Thebault Larcher Benoit</t>
  </si>
  <si>
    <t>Juglas Angela</t>
  </si>
  <si>
    <t>1ATMFC</t>
  </si>
  <si>
    <t>Team Rose</t>
  </si>
  <si>
    <t>Mme Sabin Coudert</t>
  </si>
  <si>
    <t>Haidar Lidiane</t>
  </si>
  <si>
    <t>T BP ARCU</t>
  </si>
  <si>
    <t>El Kadari Imane</t>
  </si>
  <si>
    <t>Salmeron Emma</t>
  </si>
  <si>
    <t>Mhadi Rafouanti</t>
  </si>
  <si>
    <t>Mme Salmon</t>
  </si>
  <si>
    <t>Hoareau Madiana</t>
  </si>
  <si>
    <t>Jalladeau Hélyna</t>
  </si>
  <si>
    <t>Delabarde Laura</t>
  </si>
  <si>
    <t>t BP ARCU</t>
  </si>
  <si>
    <t>Mme Le Saux</t>
  </si>
  <si>
    <t>Brechetelle Garcia Lily Rose</t>
  </si>
  <si>
    <t>Menu Flavie</t>
  </si>
  <si>
    <t>Montreuil Lorie</t>
  </si>
  <si>
    <t>2 BP ASSP</t>
  </si>
  <si>
    <t>Pas à pas</t>
  </si>
  <si>
    <t>Chauveau Ingrid</t>
  </si>
  <si>
    <t>billaud Indiana</t>
  </si>
  <si>
    <t>avs</t>
  </si>
  <si>
    <t>Dardin Maëva</t>
  </si>
  <si>
    <t>1MDBI</t>
  </si>
  <si>
    <t>White and black</t>
  </si>
  <si>
    <t>Mme Verhlac</t>
  </si>
  <si>
    <t>Collet Maeva</t>
  </si>
  <si>
    <t>Giraudeau Marie</t>
  </si>
  <si>
    <t>N'Dedji Carole</t>
  </si>
  <si>
    <t>1 BP ARCU</t>
  </si>
  <si>
    <t>La team Patou</t>
  </si>
  <si>
    <t>Mme Lecointre</t>
  </si>
  <si>
    <t>Cochin Sebastien</t>
  </si>
  <si>
    <t>1 BP COM</t>
  </si>
  <si>
    <t>Berthelot Louis</t>
  </si>
  <si>
    <t>Mme Gestin</t>
  </si>
  <si>
    <t>Villemont Chloé</t>
  </si>
  <si>
    <t>T MDBI</t>
  </si>
  <si>
    <t>Guillon Laura</t>
  </si>
  <si>
    <t>Besche Floriane</t>
  </si>
  <si>
    <t>Baudoin Victorine</t>
  </si>
  <si>
    <t>Les dynamiques</t>
  </si>
  <si>
    <t>Mme Lenoir</t>
  </si>
  <si>
    <t>Prov</t>
  </si>
  <si>
    <t>Vincent Florine</t>
  </si>
  <si>
    <t>2 BP COM</t>
  </si>
  <si>
    <t>Houilliez Océane</t>
  </si>
  <si>
    <t>Gautier Léa</t>
  </si>
  <si>
    <t>Lorant Noan</t>
  </si>
  <si>
    <t>2 BPARCU</t>
  </si>
  <si>
    <t>Les bavardes</t>
  </si>
  <si>
    <t>Mme Ledoux</t>
  </si>
  <si>
    <t>Prof</t>
  </si>
  <si>
    <t>Richet Marine</t>
  </si>
  <si>
    <t>Gendreau Gwendoline</t>
  </si>
  <si>
    <t>Lechat Réhane</t>
  </si>
  <si>
    <t>Dieumegard Marine</t>
  </si>
  <si>
    <t>TBP ARCU</t>
  </si>
  <si>
    <t>Mme Largeau</t>
  </si>
  <si>
    <t>Andeme Jennifer</t>
  </si>
  <si>
    <t>Proust V / Bourgeois M</t>
  </si>
  <si>
    <t>Leman Eva</t>
  </si>
  <si>
    <t>T BP GA</t>
  </si>
  <si>
    <t>Palaten Joelle</t>
  </si>
  <si>
    <t>Tsongor</t>
  </si>
  <si>
    <t>Mme Sargeni</t>
  </si>
  <si>
    <t>Keita Abou</t>
  </si>
  <si>
    <t>Gauvary Tom</t>
  </si>
  <si>
    <t>Michaud Manon</t>
  </si>
  <si>
    <t>Moineaud Cassandra</t>
  </si>
  <si>
    <t>Romain</t>
  </si>
  <si>
    <t>AVS</t>
  </si>
  <si>
    <t>Belchior Ana</t>
  </si>
  <si>
    <t>Morreau Roland</t>
  </si>
  <si>
    <t>Petrault Alicia</t>
  </si>
  <si>
    <t>Alba Killian</t>
  </si>
  <si>
    <t>2BP COM</t>
  </si>
  <si>
    <t>Herault Mathéo</t>
  </si>
  <si>
    <t>Pelerin Noemie</t>
  </si>
  <si>
    <t>Pajot Eva</t>
  </si>
  <si>
    <t>Red Team</t>
  </si>
  <si>
    <t>Mme Gachard</t>
  </si>
  <si>
    <t>CPE</t>
  </si>
  <si>
    <t>Khnkoyan Miléna</t>
  </si>
  <si>
    <t>Proust Chloé</t>
  </si>
  <si>
    <t>Fajraoui Iman</t>
  </si>
  <si>
    <t>Lette Tiago</t>
  </si>
  <si>
    <t>Bertrand Willy</t>
  </si>
  <si>
    <t>Bremaud Emilie</t>
  </si>
  <si>
    <t>Boutant Margault</t>
  </si>
  <si>
    <t>Gonon Yanice</t>
  </si>
  <si>
    <t>Benoit Selena</t>
  </si>
  <si>
    <t>2 BP GA</t>
  </si>
  <si>
    <t>Dimassi Laini</t>
  </si>
  <si>
    <t>Peronne Emeline</t>
  </si>
  <si>
    <t>Soufou Fatima</t>
  </si>
  <si>
    <t>Guerin Cedric</t>
  </si>
  <si>
    <t>Merigot Yann</t>
  </si>
  <si>
    <t>Castro Fereira  Joao</t>
  </si>
  <si>
    <t>The Girl's  Powers</t>
  </si>
  <si>
    <t>Boudraa Marine</t>
  </si>
  <si>
    <t>2BPARCU</t>
  </si>
  <si>
    <t>La Girafe</t>
  </si>
  <si>
    <t>Thirion Alyssia</t>
  </si>
  <si>
    <t>2BPASSP</t>
  </si>
  <si>
    <t>1BPARCU</t>
  </si>
  <si>
    <t>ALI Soumaia</t>
  </si>
  <si>
    <t>Fan d'AS</t>
  </si>
  <si>
    <t>Joubert Lucas</t>
  </si>
  <si>
    <t>Les BG des CO</t>
  </si>
  <si>
    <t>Blais Myriam</t>
  </si>
  <si>
    <t>Aérobic Dynamique</t>
  </si>
  <si>
    <t>Menanteau Magalie</t>
  </si>
  <si>
    <t>Adeline</t>
  </si>
  <si>
    <t>Emilie</t>
  </si>
  <si>
    <t>Landreau Sonia</t>
  </si>
  <si>
    <t>Les panthères roses</t>
  </si>
  <si>
    <t>Mme LEON C</t>
  </si>
  <si>
    <t>prov adj</t>
  </si>
  <si>
    <t>2BPCOM</t>
  </si>
  <si>
    <t>Panthères</t>
  </si>
  <si>
    <t>Panthères roses bis</t>
  </si>
  <si>
    <t>Mr Chaussereau</t>
  </si>
  <si>
    <t>Charbonneau Anais</t>
  </si>
  <si>
    <t>BretonAmélie</t>
  </si>
  <si>
    <t>SHAPORINSKI  Mérabi</t>
  </si>
  <si>
    <t>Chabot Lydie</t>
  </si>
  <si>
    <t xml:space="preserve">Inchati </t>
  </si>
  <si>
    <t>M Audrey</t>
  </si>
  <si>
    <t>Chauvin Pascale</t>
  </si>
  <si>
    <t>Les renoirs</t>
  </si>
  <si>
    <t>Magneron Jade</t>
  </si>
  <si>
    <t>Christy Ilora</t>
  </si>
  <si>
    <t>Pojaghi Emmanuelle</t>
  </si>
  <si>
    <t>BETIN Mathis</t>
  </si>
  <si>
    <t>2ASSP</t>
  </si>
  <si>
    <t>Doche Evana</t>
  </si>
  <si>
    <t>Pasquier Typhaine</t>
  </si>
  <si>
    <t>MagroVentinhas Juliette</t>
  </si>
  <si>
    <t>JETAME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</si>
</sst>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zoomScaleNormal="100" workbookViewId="0">
      <selection activeCell="I163" sqref="I163:I164"/>
    </sheetView>
  </sheetViews>
  <sheetFormatPr baseColWidth="10" defaultColWidth="11.5703125" defaultRowHeight="15" x14ac:dyDescent="0.25"/>
  <cols>
    <col min="1" max="1" width="4" style="2" customWidth="1"/>
    <col min="2" max="2" width="12.85546875" style="2" customWidth="1"/>
    <col min="3" max="3" width="25.42578125" style="2" customWidth="1"/>
    <col min="4" max="4" width="11.28515625" style="2" customWidth="1"/>
    <col min="5" max="5" width="11.5703125" style="2"/>
    <col min="6" max="6" width="15" style="2" customWidth="1"/>
    <col min="7" max="9" width="11.5703125" style="2"/>
    <col min="10" max="10" width="16.140625" style="2" customWidth="1"/>
    <col min="11" max="12" width="11.5703125" style="2"/>
    <col min="13" max="13" width="22.28515625" style="2" customWidth="1"/>
    <col min="14" max="14" width="18.85546875" style="2" customWidth="1"/>
    <col min="15" max="15" width="19.85546875" style="2" customWidth="1"/>
    <col min="16" max="16" width="23.5703125" style="2" customWidth="1"/>
    <col min="17" max="16384" width="11.5703125" style="2"/>
  </cols>
  <sheetData>
    <row r="1" spans="1:16" ht="30" x14ac:dyDescent="0.25">
      <c r="A1" s="1" t="s">
        <v>19</v>
      </c>
      <c r="B1" s="1" t="s">
        <v>0</v>
      </c>
      <c r="C1" s="1" t="s">
        <v>5</v>
      </c>
      <c r="D1" s="1" t="s">
        <v>42</v>
      </c>
      <c r="E1" s="1" t="s">
        <v>6</v>
      </c>
      <c r="F1" s="1" t="s">
        <v>44</v>
      </c>
      <c r="G1" s="20" t="s">
        <v>8</v>
      </c>
      <c r="H1" s="20" t="s">
        <v>12</v>
      </c>
      <c r="I1" s="20" t="s">
        <v>13</v>
      </c>
      <c r="J1" s="20" t="s">
        <v>16</v>
      </c>
      <c r="K1" s="1" t="s">
        <v>20</v>
      </c>
    </row>
    <row r="2" spans="1:16" ht="14.45" customHeight="1" x14ac:dyDescent="0.25">
      <c r="A2" s="22">
        <v>1</v>
      </c>
      <c r="B2" s="22" t="s">
        <v>1</v>
      </c>
      <c r="C2" s="3" t="s">
        <v>2</v>
      </c>
      <c r="D2" s="3" t="s">
        <v>63</v>
      </c>
      <c r="E2" s="4">
        <v>1</v>
      </c>
      <c r="F2" s="24" t="s">
        <v>48</v>
      </c>
      <c r="G2" s="21"/>
      <c r="H2" s="21"/>
      <c r="I2" s="21"/>
      <c r="J2" s="21"/>
      <c r="K2" s="18">
        <f>RANK(J4,O$3:O$32)</f>
        <v>11</v>
      </c>
      <c r="O2" s="5" t="s">
        <v>46</v>
      </c>
      <c r="P2" s="5" t="s">
        <v>47</v>
      </c>
    </row>
    <row r="3" spans="1:16" x14ac:dyDescent="0.25">
      <c r="A3" s="22"/>
      <c r="B3" s="22"/>
      <c r="C3" s="3" t="s">
        <v>3</v>
      </c>
      <c r="D3" s="3" t="s">
        <v>63</v>
      </c>
      <c r="E3" s="4">
        <v>1</v>
      </c>
      <c r="F3" s="25"/>
      <c r="G3" s="3" t="s">
        <v>7</v>
      </c>
      <c r="H3" s="3" t="s">
        <v>10</v>
      </c>
      <c r="I3" s="3" t="s">
        <v>14</v>
      </c>
      <c r="J3" s="3" t="s">
        <v>17</v>
      </c>
      <c r="K3" s="18"/>
      <c r="N3" s="5" t="s">
        <v>22</v>
      </c>
      <c r="O3" s="5">
        <f>J4</f>
        <v>13755</v>
      </c>
      <c r="P3" s="5">
        <f>J6</f>
        <v>10.68</v>
      </c>
    </row>
    <row r="4" spans="1:16" x14ac:dyDescent="0.25">
      <c r="A4" s="22"/>
      <c r="B4" s="22"/>
      <c r="C4" s="3" t="s">
        <v>43</v>
      </c>
      <c r="D4" s="3" t="s">
        <v>64</v>
      </c>
      <c r="E4" s="4"/>
      <c r="F4" s="4" t="s">
        <v>45</v>
      </c>
      <c r="G4" s="3"/>
      <c r="H4" s="3">
        <v>5853</v>
      </c>
      <c r="I4" s="3">
        <v>10438</v>
      </c>
      <c r="J4" s="3">
        <f>F5+((I4-H4)*SUM(E2:E6))</f>
        <v>13755</v>
      </c>
      <c r="K4" s="18"/>
      <c r="N4" s="5" t="s">
        <v>23</v>
      </c>
      <c r="O4" s="5">
        <f>J10</f>
        <v>17996</v>
      </c>
      <c r="P4" s="5">
        <f>J12</f>
        <v>11.279999999999998</v>
      </c>
    </row>
    <row r="5" spans="1:16" x14ac:dyDescent="0.25">
      <c r="A5" s="22"/>
      <c r="B5" s="22"/>
      <c r="C5" s="3" t="s">
        <v>50</v>
      </c>
      <c r="D5" s="3" t="s">
        <v>64</v>
      </c>
      <c r="E5" s="4"/>
      <c r="F5" s="24">
        <f>IF(F2="non",0,1000)</f>
        <v>0</v>
      </c>
      <c r="G5" s="3" t="s">
        <v>9</v>
      </c>
      <c r="H5" s="3" t="s">
        <v>11</v>
      </c>
      <c r="I5" s="3" t="s">
        <v>15</v>
      </c>
      <c r="J5" s="3" t="s">
        <v>18</v>
      </c>
      <c r="K5" s="18"/>
      <c r="N5" s="5" t="s">
        <v>24</v>
      </c>
      <c r="O5" s="5">
        <f>J16</f>
        <v>23080</v>
      </c>
      <c r="P5" s="5">
        <f>J18</f>
        <v>14.55</v>
      </c>
    </row>
    <row r="6" spans="1:16" ht="15.75" thickBot="1" x14ac:dyDescent="0.3">
      <c r="A6" s="23"/>
      <c r="B6" s="23"/>
      <c r="C6" s="6" t="s">
        <v>4</v>
      </c>
      <c r="D6" s="6" t="s">
        <v>65</v>
      </c>
      <c r="E6" s="7">
        <v>1</v>
      </c>
      <c r="F6" s="26"/>
      <c r="G6" s="7"/>
      <c r="H6" s="7">
        <v>4.78</v>
      </c>
      <c r="I6" s="7">
        <v>8.34</v>
      </c>
      <c r="J6" s="6">
        <f>(I6-H6)*SUM(E2:E6)</f>
        <v>10.68</v>
      </c>
      <c r="K6" s="18"/>
      <c r="N6" s="5" t="s">
        <v>25</v>
      </c>
      <c r="O6" s="5">
        <f>J22</f>
        <v>19855</v>
      </c>
      <c r="P6" s="5">
        <f>J24</f>
        <v>13.700000000000001</v>
      </c>
    </row>
    <row r="7" spans="1:16" ht="30.75" thickTop="1" x14ac:dyDescent="0.25">
      <c r="A7" s="8" t="s">
        <v>19</v>
      </c>
      <c r="B7" s="8" t="s">
        <v>0</v>
      </c>
      <c r="C7" s="8" t="s">
        <v>5</v>
      </c>
      <c r="D7" s="8" t="s">
        <v>42</v>
      </c>
      <c r="E7" s="9" t="s">
        <v>6</v>
      </c>
      <c r="F7" s="8" t="s">
        <v>44</v>
      </c>
      <c r="G7" s="27" t="s">
        <v>8</v>
      </c>
      <c r="H7" s="27" t="s">
        <v>12</v>
      </c>
      <c r="I7" s="27" t="s">
        <v>13</v>
      </c>
      <c r="J7" s="27" t="s">
        <v>16</v>
      </c>
      <c r="K7" s="8" t="s">
        <v>20</v>
      </c>
      <c r="N7" s="5" t="s">
        <v>26</v>
      </c>
      <c r="O7" s="5">
        <f>J28</f>
        <v>11523</v>
      </c>
      <c r="P7" s="5">
        <f>J30</f>
        <v>8.07</v>
      </c>
    </row>
    <row r="8" spans="1:16" x14ac:dyDescent="0.25">
      <c r="A8" s="29">
        <v>2</v>
      </c>
      <c r="B8" s="29" t="s">
        <v>66</v>
      </c>
      <c r="C8" s="10" t="s">
        <v>67</v>
      </c>
      <c r="D8" s="10" t="s">
        <v>65</v>
      </c>
      <c r="E8" s="11">
        <v>1</v>
      </c>
      <c r="F8" s="31" t="s">
        <v>49</v>
      </c>
      <c r="G8" s="28"/>
      <c r="H8" s="28"/>
      <c r="I8" s="28"/>
      <c r="J8" s="28"/>
      <c r="K8" s="16">
        <f>RANK(J10,O$3:O$34)</f>
        <v>6</v>
      </c>
      <c r="N8" s="5" t="s">
        <v>27</v>
      </c>
      <c r="O8" s="5">
        <f>J34</f>
        <v>18345</v>
      </c>
      <c r="P8" s="5">
        <f>J36</f>
        <v>12.149999999999999</v>
      </c>
    </row>
    <row r="9" spans="1:16" x14ac:dyDescent="0.25">
      <c r="A9" s="29"/>
      <c r="B9" s="29"/>
      <c r="C9" s="10" t="s">
        <v>68</v>
      </c>
      <c r="D9" s="10" t="s">
        <v>69</v>
      </c>
      <c r="E9" s="11">
        <v>1</v>
      </c>
      <c r="F9" s="32"/>
      <c r="G9" s="10" t="s">
        <v>7</v>
      </c>
      <c r="H9" s="10" t="s">
        <v>10</v>
      </c>
      <c r="I9" s="10" t="s">
        <v>14</v>
      </c>
      <c r="J9" s="10" t="s">
        <v>17</v>
      </c>
      <c r="K9" s="16"/>
      <c r="N9" s="5" t="s">
        <v>28</v>
      </c>
      <c r="O9" s="5">
        <f>J40</f>
        <v>9234</v>
      </c>
      <c r="P9" s="5">
        <f>J42</f>
        <v>5.6000000000000005</v>
      </c>
    </row>
    <row r="10" spans="1:16" x14ac:dyDescent="0.25">
      <c r="A10" s="29"/>
      <c r="B10" s="29"/>
      <c r="C10" s="10" t="s">
        <v>70</v>
      </c>
      <c r="D10" s="10" t="s">
        <v>69</v>
      </c>
      <c r="E10" s="11">
        <v>1</v>
      </c>
      <c r="F10" s="11" t="s">
        <v>45</v>
      </c>
      <c r="G10" s="10"/>
      <c r="H10" s="10">
        <v>4438</v>
      </c>
      <c r="I10" s="10">
        <v>8687</v>
      </c>
      <c r="J10" s="10">
        <f>F11+((I10-H10)*SUM(E8:E12))</f>
        <v>17996</v>
      </c>
      <c r="K10" s="16"/>
      <c r="N10" s="5" t="s">
        <v>29</v>
      </c>
      <c r="O10" s="5">
        <f>J46</f>
        <v>10656</v>
      </c>
      <c r="P10" s="5">
        <f>J48</f>
        <v>6.3999999999999995</v>
      </c>
    </row>
    <row r="11" spans="1:16" x14ac:dyDescent="0.25">
      <c r="A11" s="29"/>
      <c r="B11" s="29"/>
      <c r="C11" s="10" t="s">
        <v>71</v>
      </c>
      <c r="D11" s="10" t="s">
        <v>72</v>
      </c>
      <c r="E11" s="11">
        <v>1</v>
      </c>
      <c r="F11" s="31">
        <f>IF(F8="non",0,1000)</f>
        <v>1000</v>
      </c>
      <c r="G11" s="10" t="s">
        <v>9</v>
      </c>
      <c r="H11" s="10" t="s">
        <v>11</v>
      </c>
      <c r="I11" s="10" t="s">
        <v>15</v>
      </c>
      <c r="J11" s="10" t="s">
        <v>18</v>
      </c>
      <c r="K11" s="16"/>
      <c r="N11" s="5" t="s">
        <v>30</v>
      </c>
      <c r="O11" s="5">
        <f>J52</f>
        <v>12871</v>
      </c>
      <c r="P11" s="5">
        <f>J54</f>
        <v>8.34</v>
      </c>
    </row>
    <row r="12" spans="1:16" ht="15.75" thickBot="1" x14ac:dyDescent="0.3">
      <c r="A12" s="30"/>
      <c r="B12" s="30"/>
      <c r="C12" s="12" t="s">
        <v>73</v>
      </c>
      <c r="D12" s="12" t="s">
        <v>74</v>
      </c>
      <c r="E12" s="13"/>
      <c r="F12" s="33"/>
      <c r="G12" s="13"/>
      <c r="H12" s="13">
        <v>2.95</v>
      </c>
      <c r="I12" s="13">
        <v>5.77</v>
      </c>
      <c r="J12" s="12">
        <f>(I12-H12)*SUM(E8:E12)</f>
        <v>11.279999999999998</v>
      </c>
      <c r="K12" s="16"/>
      <c r="N12" s="5" t="s">
        <v>31</v>
      </c>
      <c r="O12" s="5">
        <f>J58</f>
        <v>16610</v>
      </c>
      <c r="P12" s="5">
        <f>J60</f>
        <v>10.3</v>
      </c>
    </row>
    <row r="13" spans="1:16" ht="30.75" thickTop="1" x14ac:dyDescent="0.25">
      <c r="A13" s="1" t="s">
        <v>19</v>
      </c>
      <c r="B13" s="1" t="s">
        <v>0</v>
      </c>
      <c r="C13" s="1" t="s">
        <v>5</v>
      </c>
      <c r="D13" s="1" t="s">
        <v>42</v>
      </c>
      <c r="E13" s="14" t="s">
        <v>6</v>
      </c>
      <c r="F13" s="1" t="s">
        <v>44</v>
      </c>
      <c r="G13" s="20" t="s">
        <v>8</v>
      </c>
      <c r="H13" s="20" t="s">
        <v>12</v>
      </c>
      <c r="I13" s="20" t="s">
        <v>13</v>
      </c>
      <c r="J13" s="20" t="s">
        <v>16</v>
      </c>
      <c r="K13" s="1" t="s">
        <v>20</v>
      </c>
      <c r="N13" s="5" t="s">
        <v>32</v>
      </c>
      <c r="O13" s="5">
        <f>J64</f>
        <v>16555</v>
      </c>
      <c r="P13" s="5">
        <f>J66</f>
        <v>11.65</v>
      </c>
    </row>
    <row r="14" spans="1:16" x14ac:dyDescent="0.25">
      <c r="A14" s="22">
        <v>3</v>
      </c>
      <c r="B14" s="22" t="s">
        <v>75</v>
      </c>
      <c r="C14" s="3" t="s">
        <v>76</v>
      </c>
      <c r="D14" s="3" t="s">
        <v>65</v>
      </c>
      <c r="E14" s="4">
        <v>1</v>
      </c>
      <c r="F14" s="24" t="s">
        <v>49</v>
      </c>
      <c r="G14" s="21"/>
      <c r="H14" s="21"/>
      <c r="I14" s="21"/>
      <c r="J14" s="21"/>
      <c r="K14" s="18">
        <f>RANK(J16,O$3:O$32)</f>
        <v>1</v>
      </c>
      <c r="N14" s="5" t="s">
        <v>33</v>
      </c>
      <c r="O14" s="5">
        <f>J70</f>
        <v>7914</v>
      </c>
      <c r="P14" s="5">
        <f>J72</f>
        <v>4.88</v>
      </c>
    </row>
    <row r="15" spans="1:16" x14ac:dyDescent="0.25">
      <c r="A15" s="22"/>
      <c r="B15" s="22"/>
      <c r="C15" s="3" t="s">
        <v>77</v>
      </c>
      <c r="D15" s="3" t="s">
        <v>78</v>
      </c>
      <c r="E15" s="4">
        <v>1</v>
      </c>
      <c r="F15" s="25"/>
      <c r="G15" s="3" t="s">
        <v>7</v>
      </c>
      <c r="H15" s="3" t="s">
        <v>10</v>
      </c>
      <c r="I15" s="3" t="s">
        <v>14</v>
      </c>
      <c r="J15" s="3" t="s">
        <v>17</v>
      </c>
      <c r="K15" s="18"/>
      <c r="N15" s="5" t="s">
        <v>34</v>
      </c>
      <c r="O15" s="5">
        <f>J76</f>
        <v>10600</v>
      </c>
      <c r="P15" s="5">
        <f>J776</f>
        <v>0</v>
      </c>
    </row>
    <row r="16" spans="1:16" x14ac:dyDescent="0.25">
      <c r="A16" s="22"/>
      <c r="B16" s="22"/>
      <c r="C16" s="3" t="s">
        <v>79</v>
      </c>
      <c r="D16" s="3" t="s">
        <v>80</v>
      </c>
      <c r="E16" s="4">
        <v>1</v>
      </c>
      <c r="F16" s="4" t="s">
        <v>45</v>
      </c>
      <c r="G16" s="3"/>
      <c r="H16" s="3">
        <v>2030</v>
      </c>
      <c r="I16" s="3">
        <v>6446</v>
      </c>
      <c r="J16" s="3">
        <f>F17+((I16-H16)*SUM(E14:E18))</f>
        <v>23080</v>
      </c>
      <c r="K16" s="18"/>
      <c r="N16" s="5" t="s">
        <v>35</v>
      </c>
      <c r="O16" s="5">
        <f>J82</f>
        <v>13279</v>
      </c>
      <c r="P16" s="5">
        <f>J84</f>
        <v>8.64</v>
      </c>
    </row>
    <row r="17" spans="1:16" x14ac:dyDescent="0.25">
      <c r="A17" s="22"/>
      <c r="B17" s="22"/>
      <c r="C17" s="3" t="s">
        <v>81</v>
      </c>
      <c r="D17" s="3" t="s">
        <v>78</v>
      </c>
      <c r="E17" s="4">
        <v>1</v>
      </c>
      <c r="F17" s="24">
        <f>IF(F14="non",0,1000)</f>
        <v>1000</v>
      </c>
      <c r="G17" s="3" t="s">
        <v>9</v>
      </c>
      <c r="H17" s="3" t="s">
        <v>11</v>
      </c>
      <c r="I17" s="3" t="s">
        <v>15</v>
      </c>
      <c r="J17" s="3" t="s">
        <v>18</v>
      </c>
      <c r="K17" s="18"/>
      <c r="N17" s="5" t="s">
        <v>36</v>
      </c>
      <c r="O17" s="5">
        <f>J88</f>
        <v>22750</v>
      </c>
      <c r="P17" s="5">
        <f>J90</f>
        <v>15.25</v>
      </c>
    </row>
    <row r="18" spans="1:16" ht="15.75" thickBot="1" x14ac:dyDescent="0.3">
      <c r="A18" s="23"/>
      <c r="B18" s="23"/>
      <c r="C18" s="6" t="s">
        <v>82</v>
      </c>
      <c r="D18" s="6" t="s">
        <v>83</v>
      </c>
      <c r="E18" s="7">
        <v>1</v>
      </c>
      <c r="F18" s="26"/>
      <c r="G18" s="7"/>
      <c r="H18" s="7">
        <v>1.34</v>
      </c>
      <c r="I18" s="7">
        <v>4.25</v>
      </c>
      <c r="J18" s="6">
        <f>(I18-H18)*SUM(E14:E18)</f>
        <v>14.55</v>
      </c>
      <c r="K18" s="18"/>
      <c r="N18" s="5" t="s">
        <v>37</v>
      </c>
      <c r="O18" s="5">
        <f>J94</f>
        <v>8653</v>
      </c>
      <c r="P18" s="5">
        <f>J96</f>
        <v>5.37</v>
      </c>
    </row>
    <row r="19" spans="1:16" ht="30.75" thickTop="1" x14ac:dyDescent="0.25">
      <c r="A19" s="8" t="s">
        <v>19</v>
      </c>
      <c r="B19" s="8" t="s">
        <v>0</v>
      </c>
      <c r="C19" s="8" t="s">
        <v>5</v>
      </c>
      <c r="D19" s="8" t="s">
        <v>42</v>
      </c>
      <c r="E19" s="9" t="s">
        <v>6</v>
      </c>
      <c r="F19" s="8" t="s">
        <v>44</v>
      </c>
      <c r="G19" s="27" t="s">
        <v>8</v>
      </c>
      <c r="H19" s="27" t="s">
        <v>12</v>
      </c>
      <c r="I19" s="27" t="s">
        <v>13</v>
      </c>
      <c r="J19" s="27" t="s">
        <v>16</v>
      </c>
      <c r="K19" s="8" t="s">
        <v>20</v>
      </c>
      <c r="N19" s="5" t="s">
        <v>38</v>
      </c>
      <c r="O19" s="5">
        <f>J100</f>
        <v>14952</v>
      </c>
      <c r="P19" s="5">
        <f>J102</f>
        <v>9.7999999999999989</v>
      </c>
    </row>
    <row r="20" spans="1:16" x14ac:dyDescent="0.25">
      <c r="A20" s="16">
        <v>4</v>
      </c>
      <c r="B20" s="29" t="s">
        <v>84</v>
      </c>
      <c r="C20" s="10" t="s">
        <v>85</v>
      </c>
      <c r="D20" s="10" t="s">
        <v>65</v>
      </c>
      <c r="E20" s="11">
        <v>1</v>
      </c>
      <c r="F20" s="31" t="s">
        <v>49</v>
      </c>
      <c r="G20" s="28"/>
      <c r="H20" s="28"/>
      <c r="I20" s="28"/>
      <c r="J20" s="28"/>
      <c r="K20" s="16">
        <f>RANK(J22,O$3:O$32)</f>
        <v>3</v>
      </c>
      <c r="N20" s="5" t="s">
        <v>39</v>
      </c>
      <c r="O20" s="5">
        <f>J106</f>
        <v>0</v>
      </c>
      <c r="P20" s="5">
        <f>J108</f>
        <v>0</v>
      </c>
    </row>
    <row r="21" spans="1:16" x14ac:dyDescent="0.25">
      <c r="A21" s="16"/>
      <c r="B21" s="29"/>
      <c r="C21" s="10" t="s">
        <v>86</v>
      </c>
      <c r="D21" s="10" t="s">
        <v>87</v>
      </c>
      <c r="E21" s="11"/>
      <c r="F21" s="32"/>
      <c r="G21" s="10" t="s">
        <v>7</v>
      </c>
      <c r="H21" s="10" t="s">
        <v>10</v>
      </c>
      <c r="I21" s="10" t="s">
        <v>14</v>
      </c>
      <c r="J21" s="10" t="s">
        <v>17</v>
      </c>
      <c r="K21" s="16"/>
      <c r="N21" s="5" t="s">
        <v>40</v>
      </c>
      <c r="O21" s="5">
        <f>J112</f>
        <v>0</v>
      </c>
      <c r="P21" s="5">
        <f>J114</f>
        <v>0</v>
      </c>
    </row>
    <row r="22" spans="1:16" x14ac:dyDescent="0.25">
      <c r="A22" s="16"/>
      <c r="B22" s="29"/>
      <c r="C22" s="10" t="s">
        <v>88</v>
      </c>
      <c r="D22" s="10" t="s">
        <v>69</v>
      </c>
      <c r="E22" s="11">
        <v>2</v>
      </c>
      <c r="F22" s="11" t="s">
        <v>45</v>
      </c>
      <c r="G22" s="10"/>
      <c r="H22" s="10">
        <v>2022</v>
      </c>
      <c r="I22" s="10">
        <v>5793</v>
      </c>
      <c r="J22" s="10">
        <f>F23+((I22-H22)*SUM(E20:E24))</f>
        <v>19855</v>
      </c>
      <c r="K22" s="16"/>
      <c r="N22" s="5" t="s">
        <v>41</v>
      </c>
      <c r="O22" s="5">
        <f>J118</f>
        <v>9273</v>
      </c>
      <c r="P22" s="5">
        <f>J120</f>
        <v>2.35</v>
      </c>
    </row>
    <row r="23" spans="1:16" ht="18.600000000000001" customHeight="1" x14ac:dyDescent="0.25">
      <c r="A23" s="16"/>
      <c r="B23" s="29"/>
      <c r="C23" s="10" t="s">
        <v>89</v>
      </c>
      <c r="D23" s="10" t="s">
        <v>69</v>
      </c>
      <c r="E23" s="11">
        <v>2</v>
      </c>
      <c r="F23" s="31">
        <f>IF(F20="non",0,1000)</f>
        <v>1000</v>
      </c>
      <c r="G23" s="10" t="s">
        <v>9</v>
      </c>
      <c r="H23" s="10" t="s">
        <v>11</v>
      </c>
      <c r="I23" s="10" t="s">
        <v>15</v>
      </c>
      <c r="J23" s="10" t="s">
        <v>18</v>
      </c>
      <c r="K23" s="16"/>
      <c r="N23" s="5" t="s">
        <v>53</v>
      </c>
      <c r="O23" s="5">
        <f>J124</f>
        <v>14504</v>
      </c>
      <c r="P23" s="5">
        <f>J126</f>
        <v>10.24</v>
      </c>
    </row>
    <row r="24" spans="1:16" ht="15.75" thickBot="1" x14ac:dyDescent="0.3">
      <c r="A24" s="17"/>
      <c r="B24" s="30"/>
      <c r="C24" s="12" t="s">
        <v>90</v>
      </c>
      <c r="D24" s="12" t="s">
        <v>87</v>
      </c>
      <c r="E24" s="13"/>
      <c r="F24" s="33"/>
      <c r="G24" s="13"/>
      <c r="H24" s="13">
        <v>1.46</v>
      </c>
      <c r="I24" s="13">
        <v>4.2</v>
      </c>
      <c r="J24" s="12">
        <f>(I24-H24)*SUM(E20:E24)</f>
        <v>13.700000000000001</v>
      </c>
      <c r="K24" s="16"/>
      <c r="N24" s="5" t="s">
        <v>54</v>
      </c>
      <c r="O24" s="5">
        <f>J130</f>
        <v>11932</v>
      </c>
      <c r="P24" s="5">
        <f>J132</f>
        <v>8.4</v>
      </c>
    </row>
    <row r="25" spans="1:16" ht="30.75" thickTop="1" x14ac:dyDescent="0.25">
      <c r="A25" s="1" t="s">
        <v>19</v>
      </c>
      <c r="B25" s="1" t="s">
        <v>0</v>
      </c>
      <c r="C25" s="1" t="s">
        <v>5</v>
      </c>
      <c r="D25" s="1" t="s">
        <v>42</v>
      </c>
      <c r="E25" s="14" t="s">
        <v>6</v>
      </c>
      <c r="F25" s="1" t="s">
        <v>44</v>
      </c>
      <c r="G25" s="20" t="s">
        <v>8</v>
      </c>
      <c r="H25" s="20" t="s">
        <v>12</v>
      </c>
      <c r="I25" s="20" t="s">
        <v>13</v>
      </c>
      <c r="J25" s="20" t="s">
        <v>16</v>
      </c>
      <c r="K25" s="1" t="s">
        <v>20</v>
      </c>
      <c r="N25" s="5" t="s">
        <v>55</v>
      </c>
      <c r="O25" s="5">
        <f>J136</f>
        <v>10645</v>
      </c>
      <c r="P25" s="5">
        <f>J138</f>
        <v>6.75</v>
      </c>
    </row>
    <row r="26" spans="1:16" x14ac:dyDescent="0.25">
      <c r="A26" s="18">
        <v>5</v>
      </c>
      <c r="B26" s="22"/>
      <c r="C26" s="3" t="s">
        <v>91</v>
      </c>
      <c r="D26" s="3" t="s">
        <v>65</v>
      </c>
      <c r="E26" s="4">
        <v>1</v>
      </c>
      <c r="F26" s="24" t="s">
        <v>48</v>
      </c>
      <c r="G26" s="21"/>
      <c r="H26" s="21"/>
      <c r="I26" s="21"/>
      <c r="J26" s="21"/>
      <c r="K26" s="18">
        <f>RANK(J28,O$3:O$32)</f>
        <v>17</v>
      </c>
      <c r="N26" s="5" t="s">
        <v>56</v>
      </c>
      <c r="O26" s="5">
        <f>J142</f>
        <v>13848</v>
      </c>
      <c r="P26" s="5">
        <f>J144</f>
        <v>9.6399999999999988</v>
      </c>
    </row>
    <row r="27" spans="1:16" x14ac:dyDescent="0.25">
      <c r="A27" s="18"/>
      <c r="B27" s="22"/>
      <c r="C27" s="3" t="s">
        <v>92</v>
      </c>
      <c r="D27" s="3" t="s">
        <v>69</v>
      </c>
      <c r="E27" s="4">
        <v>1</v>
      </c>
      <c r="F27" s="25"/>
      <c r="G27" s="3" t="s">
        <v>7</v>
      </c>
      <c r="H27" s="3" t="s">
        <v>10</v>
      </c>
      <c r="I27" s="3" t="s">
        <v>14</v>
      </c>
      <c r="J27" s="3" t="s">
        <v>17</v>
      </c>
      <c r="K27" s="18"/>
      <c r="N27" s="5" t="s">
        <v>57</v>
      </c>
      <c r="O27" s="5">
        <f>J148</f>
        <v>10927</v>
      </c>
      <c r="P27" s="5">
        <f>J150</f>
        <v>6.9899999999999984</v>
      </c>
    </row>
    <row r="28" spans="1:16" x14ac:dyDescent="0.25">
      <c r="A28" s="18"/>
      <c r="B28" s="22"/>
      <c r="C28" s="3" t="s">
        <v>183</v>
      </c>
      <c r="D28" s="3" t="s">
        <v>184</v>
      </c>
      <c r="E28" s="4">
        <v>1</v>
      </c>
      <c r="F28" s="4" t="s">
        <v>45</v>
      </c>
      <c r="G28" s="3"/>
      <c r="H28" s="3">
        <v>164</v>
      </c>
      <c r="I28" s="3">
        <v>4005</v>
      </c>
      <c r="J28" s="3">
        <f>F29+((I28-H28)*SUM(E26:E30))</f>
        <v>11523</v>
      </c>
      <c r="K28" s="18"/>
      <c r="N28" s="5" t="s">
        <v>58</v>
      </c>
      <c r="O28" s="5">
        <f>J154</f>
        <v>12301</v>
      </c>
      <c r="P28" s="5">
        <f>J156</f>
        <v>7.4699999999999989</v>
      </c>
    </row>
    <row r="29" spans="1:16" x14ac:dyDescent="0.25">
      <c r="A29" s="18"/>
      <c r="B29" s="22"/>
      <c r="C29" s="3" t="s">
        <v>93</v>
      </c>
      <c r="D29" s="3" t="s">
        <v>87</v>
      </c>
      <c r="E29" s="4"/>
      <c r="F29" s="24">
        <f>IF(F26="non",0,1000)</f>
        <v>0</v>
      </c>
      <c r="G29" s="3" t="s">
        <v>9</v>
      </c>
      <c r="H29" s="3" t="s">
        <v>11</v>
      </c>
      <c r="I29" s="3" t="s">
        <v>15</v>
      </c>
      <c r="J29" s="3" t="s">
        <v>18</v>
      </c>
      <c r="K29" s="18"/>
      <c r="N29" s="5" t="s">
        <v>59</v>
      </c>
      <c r="O29" s="5">
        <f>J160</f>
        <v>12565</v>
      </c>
      <c r="P29" s="5">
        <f>J162</f>
        <v>9.2999999999999989</v>
      </c>
    </row>
    <row r="30" spans="1:16" ht="15.75" thickBot="1" x14ac:dyDescent="0.3">
      <c r="A30" s="19"/>
      <c r="B30" s="23"/>
      <c r="C30" s="6" t="s">
        <v>94</v>
      </c>
      <c r="D30" s="6" t="s">
        <v>95</v>
      </c>
      <c r="E30" s="7"/>
      <c r="F30" s="26"/>
      <c r="G30" s="7"/>
      <c r="H30" s="7">
        <v>0.11</v>
      </c>
      <c r="I30" s="7">
        <v>2.8</v>
      </c>
      <c r="J30" s="6">
        <f>(I30-H30)*SUM(E26:E30)</f>
        <v>8.07</v>
      </c>
      <c r="K30" s="18"/>
      <c r="N30" s="5" t="s">
        <v>60</v>
      </c>
      <c r="O30" s="5">
        <f>J166</f>
        <v>0</v>
      </c>
      <c r="P30" s="5">
        <f>J168</f>
        <v>0</v>
      </c>
    </row>
    <row r="31" spans="1:16" ht="30.75" thickTop="1" x14ac:dyDescent="0.25">
      <c r="A31" s="8" t="s">
        <v>19</v>
      </c>
      <c r="B31" s="8" t="s">
        <v>0</v>
      </c>
      <c r="C31" s="8" t="s">
        <v>5</v>
      </c>
      <c r="D31" s="8" t="s">
        <v>42</v>
      </c>
      <c r="E31" s="9" t="s">
        <v>6</v>
      </c>
      <c r="F31" s="8" t="s">
        <v>44</v>
      </c>
      <c r="G31" s="27" t="s">
        <v>8</v>
      </c>
      <c r="H31" s="27" t="s">
        <v>12</v>
      </c>
      <c r="I31" s="27" t="s">
        <v>13</v>
      </c>
      <c r="J31" s="27" t="s">
        <v>16</v>
      </c>
      <c r="K31" s="8" t="s">
        <v>20</v>
      </c>
      <c r="N31" s="5" t="s">
        <v>61</v>
      </c>
      <c r="O31" s="5">
        <f>J172</f>
        <v>0</v>
      </c>
      <c r="P31" s="5">
        <f>J174</f>
        <v>0</v>
      </c>
    </row>
    <row r="32" spans="1:16" ht="19.899999999999999" customHeight="1" x14ac:dyDescent="0.25">
      <c r="A32" s="16">
        <v>6</v>
      </c>
      <c r="B32" s="29" t="s">
        <v>185</v>
      </c>
      <c r="C32" s="10" t="s">
        <v>96</v>
      </c>
      <c r="D32" s="10" t="s">
        <v>65</v>
      </c>
      <c r="E32" s="11">
        <v>1</v>
      </c>
      <c r="F32" s="31" t="s">
        <v>48</v>
      </c>
      <c r="G32" s="28"/>
      <c r="H32" s="28"/>
      <c r="I32" s="28"/>
      <c r="J32" s="28"/>
      <c r="K32" s="16">
        <f>RANK(J34,O$3:O$32)</f>
        <v>4</v>
      </c>
      <c r="N32" s="5" t="s">
        <v>62</v>
      </c>
      <c r="O32" s="5">
        <f>J178</f>
        <v>0</v>
      </c>
      <c r="P32" s="5">
        <f>J180</f>
        <v>0</v>
      </c>
    </row>
    <row r="33" spans="1:16" ht="15" customHeight="1" x14ac:dyDescent="0.25">
      <c r="A33" s="16"/>
      <c r="B33" s="29"/>
      <c r="C33" s="10" t="s">
        <v>97</v>
      </c>
      <c r="D33" s="10" t="s">
        <v>100</v>
      </c>
      <c r="E33" s="11">
        <v>1</v>
      </c>
      <c r="F33" s="32"/>
      <c r="G33" s="10" t="s">
        <v>7</v>
      </c>
      <c r="H33" s="10" t="s">
        <v>10</v>
      </c>
      <c r="I33" s="10" t="s">
        <v>14</v>
      </c>
      <c r="J33" s="10" t="s">
        <v>17</v>
      </c>
      <c r="K33" s="16"/>
    </row>
    <row r="34" spans="1:16" ht="18.75" x14ac:dyDescent="0.25">
      <c r="A34" s="16"/>
      <c r="B34" s="29"/>
      <c r="C34" s="10" t="s">
        <v>98</v>
      </c>
      <c r="D34" s="10" t="s">
        <v>100</v>
      </c>
      <c r="E34" s="11">
        <v>1</v>
      </c>
      <c r="F34" s="11" t="s">
        <v>45</v>
      </c>
      <c r="G34" s="10"/>
      <c r="H34" s="10">
        <v>2021</v>
      </c>
      <c r="I34" s="10">
        <v>5690</v>
      </c>
      <c r="J34" s="10">
        <f>F35+((I34-H34)*SUM(E32:E36))</f>
        <v>18345</v>
      </c>
      <c r="K34" s="16"/>
      <c r="M34" s="15" t="s">
        <v>21</v>
      </c>
      <c r="N34" s="15"/>
      <c r="O34" s="15">
        <f xml:space="preserve"> SUM(O3:O22)-F5-F11-F17-F23-F29-F35-F41-F47-F53-F59-F65-F71-F77-F83-F89-F95-F101-F107-F113-F119-F125-F131-F137-F143-F149-F155-F161-F167-F173-F179</f>
        <v>242901</v>
      </c>
    </row>
    <row r="35" spans="1:16" ht="18.75" x14ac:dyDescent="0.25">
      <c r="A35" s="16"/>
      <c r="B35" s="29"/>
      <c r="C35" s="10" t="s">
        <v>99</v>
      </c>
      <c r="D35" s="10" t="s">
        <v>100</v>
      </c>
      <c r="E35" s="11">
        <v>1</v>
      </c>
      <c r="F35" s="31">
        <f>IF(F32="non",0,1000)</f>
        <v>0</v>
      </c>
      <c r="G35" s="10" t="s">
        <v>9</v>
      </c>
      <c r="H35" s="10" t="s">
        <v>11</v>
      </c>
      <c r="I35" s="10" t="s">
        <v>15</v>
      </c>
      <c r="J35" s="10" t="s">
        <v>18</v>
      </c>
      <c r="K35" s="16"/>
      <c r="M35" s="15" t="s">
        <v>51</v>
      </c>
      <c r="P35" s="15">
        <f>SUM(P3:P22)</f>
        <v>159.01000000000002</v>
      </c>
    </row>
    <row r="36" spans="1:16" ht="19.5" thickBot="1" x14ac:dyDescent="0.3">
      <c r="A36" s="17"/>
      <c r="B36" s="30"/>
      <c r="C36" s="12" t="s">
        <v>186</v>
      </c>
      <c r="D36" s="12" t="s">
        <v>187</v>
      </c>
      <c r="E36" s="13">
        <v>1</v>
      </c>
      <c r="F36" s="33"/>
      <c r="G36" s="13"/>
      <c r="H36" s="13">
        <v>1.33</v>
      </c>
      <c r="I36" s="13">
        <v>3.76</v>
      </c>
      <c r="J36" s="12">
        <f>(I36-H36)*SUM(E32:E36)</f>
        <v>12.149999999999999</v>
      </c>
      <c r="K36" s="16"/>
      <c r="M36" s="15" t="s">
        <v>52</v>
      </c>
      <c r="O36" s="15">
        <f>SUM(E2:E6,E8:E12,E14:E18,E20:E24,E26:E30,E32:E36,E38:E42,E44:E48,E50:E54,E56:E60,E62:E66,E68:E72,E74:E78,E80:E84,E86:E90,E92:E96,E98:E102,E104:E108,E110:E114,E116:E120,E122:E126,E128:E132,E134:E138,E140:E144,E146:E150,E152:E156,E158:E162,E164:E168,E170:E174,E176:E180)</f>
        <v>91</v>
      </c>
    </row>
    <row r="37" spans="1:16" ht="30.75" thickTop="1" x14ac:dyDescent="0.25">
      <c r="A37" s="1" t="s">
        <v>19</v>
      </c>
      <c r="B37" s="1" t="s">
        <v>0</v>
      </c>
      <c r="C37" s="1" t="s">
        <v>5</v>
      </c>
      <c r="D37" s="1" t="s">
        <v>42</v>
      </c>
      <c r="E37" s="14" t="s">
        <v>6</v>
      </c>
      <c r="F37" s="1" t="s">
        <v>44</v>
      </c>
      <c r="G37" s="20" t="s">
        <v>8</v>
      </c>
      <c r="H37" s="20" t="s">
        <v>12</v>
      </c>
      <c r="I37" s="20" t="s">
        <v>13</v>
      </c>
      <c r="J37" s="20" t="s">
        <v>16</v>
      </c>
      <c r="K37" s="1" t="s">
        <v>20</v>
      </c>
    </row>
    <row r="38" spans="1:16" x14ac:dyDescent="0.25">
      <c r="A38" s="18">
        <v>7</v>
      </c>
      <c r="B38" s="22" t="s">
        <v>101</v>
      </c>
      <c r="C38" s="3" t="s">
        <v>102</v>
      </c>
      <c r="D38" s="3" t="s">
        <v>65</v>
      </c>
      <c r="E38" s="4">
        <v>0</v>
      </c>
      <c r="F38" s="24" t="s">
        <v>49</v>
      </c>
      <c r="G38" s="21"/>
      <c r="H38" s="21"/>
      <c r="I38" s="21"/>
      <c r="J38" s="21"/>
      <c r="K38" s="18">
        <f>RANK(J40,O$3:O$32)</f>
        <v>23</v>
      </c>
    </row>
    <row r="39" spans="1:16" x14ac:dyDescent="0.25">
      <c r="A39" s="18"/>
      <c r="B39" s="22"/>
      <c r="C39" s="3" t="s">
        <v>103</v>
      </c>
      <c r="D39" s="3" t="s">
        <v>104</v>
      </c>
      <c r="E39" s="4">
        <v>1</v>
      </c>
      <c r="F39" s="25"/>
      <c r="G39" s="3" t="s">
        <v>7</v>
      </c>
      <c r="H39" s="3" t="s">
        <v>10</v>
      </c>
      <c r="I39" s="3" t="s">
        <v>14</v>
      </c>
      <c r="J39" s="3" t="s">
        <v>17</v>
      </c>
      <c r="K39" s="18"/>
    </row>
    <row r="40" spans="1:16" x14ac:dyDescent="0.25">
      <c r="A40" s="18"/>
      <c r="B40" s="22"/>
      <c r="C40" s="3" t="s">
        <v>105</v>
      </c>
      <c r="D40" s="3" t="s">
        <v>106</v>
      </c>
      <c r="E40" s="4">
        <v>1</v>
      </c>
      <c r="F40" s="4" t="s">
        <v>45</v>
      </c>
      <c r="G40" s="3"/>
      <c r="H40" s="3">
        <v>193</v>
      </c>
      <c r="I40" s="3">
        <v>4310</v>
      </c>
      <c r="J40" s="3">
        <f>F41+((I40-H40)*SUM(E38:E42))</f>
        <v>9234</v>
      </c>
      <c r="K40" s="18"/>
    </row>
    <row r="41" spans="1:16" x14ac:dyDescent="0.25">
      <c r="A41" s="18"/>
      <c r="B41" s="22"/>
      <c r="C41" s="3"/>
      <c r="D41" s="3"/>
      <c r="E41" s="4"/>
      <c r="F41" s="24">
        <f>IF(F38="non",0,1000)</f>
        <v>1000</v>
      </c>
      <c r="G41" s="3" t="s">
        <v>9</v>
      </c>
      <c r="H41" s="3" t="s">
        <v>11</v>
      </c>
      <c r="I41" s="3" t="s">
        <v>15</v>
      </c>
      <c r="J41" s="3" t="s">
        <v>18</v>
      </c>
      <c r="K41" s="18"/>
    </row>
    <row r="42" spans="1:16" ht="15.75" thickBot="1" x14ac:dyDescent="0.3">
      <c r="A42" s="19"/>
      <c r="B42" s="23"/>
      <c r="C42" s="6"/>
      <c r="D42" s="6"/>
      <c r="E42" s="7"/>
      <c r="F42" s="26"/>
      <c r="G42" s="7"/>
      <c r="H42" s="7">
        <v>0.13</v>
      </c>
      <c r="I42" s="7">
        <v>2.93</v>
      </c>
      <c r="J42" s="6">
        <f>(I42-H42)*SUM(E38:E42)</f>
        <v>5.6000000000000005</v>
      </c>
      <c r="K42" s="18"/>
    </row>
    <row r="43" spans="1:16" ht="30.75" thickTop="1" x14ac:dyDescent="0.25">
      <c r="A43" s="8" t="s">
        <v>19</v>
      </c>
      <c r="B43" s="8" t="s">
        <v>0</v>
      </c>
      <c r="C43" s="8" t="s">
        <v>5</v>
      </c>
      <c r="D43" s="8" t="s">
        <v>42</v>
      </c>
      <c r="E43" s="9" t="s">
        <v>6</v>
      </c>
      <c r="F43" s="8" t="s">
        <v>44</v>
      </c>
      <c r="G43" s="27" t="s">
        <v>8</v>
      </c>
      <c r="H43" s="27" t="s">
        <v>12</v>
      </c>
      <c r="I43" s="27" t="s">
        <v>13</v>
      </c>
      <c r="J43" s="27" t="s">
        <v>16</v>
      </c>
      <c r="K43" s="8" t="s">
        <v>20</v>
      </c>
    </row>
    <row r="44" spans="1:16" x14ac:dyDescent="0.25">
      <c r="A44" s="16">
        <v>8</v>
      </c>
      <c r="B44" s="29" t="s">
        <v>107</v>
      </c>
      <c r="C44" s="10" t="s">
        <v>108</v>
      </c>
      <c r="D44" s="10" t="s">
        <v>65</v>
      </c>
      <c r="E44" s="11">
        <v>1</v>
      </c>
      <c r="F44" s="31" t="s">
        <v>49</v>
      </c>
      <c r="G44" s="28"/>
      <c r="H44" s="28"/>
      <c r="I44" s="28"/>
      <c r="J44" s="28"/>
      <c r="K44" s="16">
        <f>RANK(J46,O$3:O$32)</f>
        <v>19</v>
      </c>
    </row>
    <row r="45" spans="1:16" x14ac:dyDescent="0.25">
      <c r="A45" s="16"/>
      <c r="B45" s="29"/>
      <c r="C45" s="10" t="s">
        <v>110</v>
      </c>
      <c r="D45" s="10" t="s">
        <v>87</v>
      </c>
      <c r="E45" s="11"/>
      <c r="F45" s="32"/>
      <c r="G45" s="10" t="s">
        <v>7</v>
      </c>
      <c r="H45" s="10" t="s">
        <v>10</v>
      </c>
      <c r="I45" s="10" t="s">
        <v>14</v>
      </c>
      <c r="J45" s="10" t="s">
        <v>17</v>
      </c>
      <c r="K45" s="16"/>
    </row>
    <row r="46" spans="1:16" x14ac:dyDescent="0.25">
      <c r="A46" s="16"/>
      <c r="B46" s="29"/>
      <c r="C46" s="10" t="s">
        <v>109</v>
      </c>
      <c r="D46" s="10" t="s">
        <v>87</v>
      </c>
      <c r="E46" s="11"/>
      <c r="F46" s="11" t="s">
        <v>45</v>
      </c>
      <c r="G46" s="10"/>
      <c r="H46" s="10">
        <v>253</v>
      </c>
      <c r="I46" s="10">
        <v>5081</v>
      </c>
      <c r="J46" s="10">
        <f>F47+((I46-H46)*SUM(E44:E48))</f>
        <v>10656</v>
      </c>
      <c r="K46" s="16"/>
    </row>
    <row r="47" spans="1:16" x14ac:dyDescent="0.25">
      <c r="A47" s="16"/>
      <c r="B47" s="29"/>
      <c r="C47" s="10" t="s">
        <v>111</v>
      </c>
      <c r="D47" s="10" t="s">
        <v>112</v>
      </c>
      <c r="E47" s="11">
        <v>1</v>
      </c>
      <c r="F47" s="31">
        <f>IF(F44="non",0,1000)</f>
        <v>1000</v>
      </c>
      <c r="G47" s="10" t="s">
        <v>9</v>
      </c>
      <c r="H47" s="10" t="s">
        <v>11</v>
      </c>
      <c r="I47" s="10" t="s">
        <v>15</v>
      </c>
      <c r="J47" s="10" t="s">
        <v>18</v>
      </c>
      <c r="K47" s="16"/>
    </row>
    <row r="48" spans="1:16" ht="15.75" thickBot="1" x14ac:dyDescent="0.3">
      <c r="A48" s="17"/>
      <c r="B48" s="30"/>
      <c r="C48" s="12" t="s">
        <v>189</v>
      </c>
      <c r="D48" s="12" t="s">
        <v>188</v>
      </c>
      <c r="E48" s="13"/>
      <c r="F48" s="33"/>
      <c r="G48" s="13"/>
      <c r="H48" s="13">
        <v>0.16</v>
      </c>
      <c r="I48" s="13">
        <v>3.36</v>
      </c>
      <c r="J48" s="12">
        <f>(I48-H48)*SUM(E44:E48)</f>
        <v>6.3999999999999995</v>
      </c>
      <c r="K48" s="16"/>
    </row>
    <row r="49" spans="1:11" ht="30.75" thickTop="1" x14ac:dyDescent="0.25">
      <c r="A49" s="1" t="s">
        <v>19</v>
      </c>
      <c r="B49" s="1" t="s">
        <v>0</v>
      </c>
      <c r="C49" s="1" t="s">
        <v>5</v>
      </c>
      <c r="D49" s="1" t="s">
        <v>42</v>
      </c>
      <c r="E49" s="14" t="s">
        <v>6</v>
      </c>
      <c r="F49" s="1" t="s">
        <v>44</v>
      </c>
      <c r="G49" s="20" t="s">
        <v>8</v>
      </c>
      <c r="H49" s="20" t="s">
        <v>12</v>
      </c>
      <c r="I49" s="20" t="s">
        <v>13</v>
      </c>
      <c r="J49" s="20" t="s">
        <v>16</v>
      </c>
      <c r="K49" s="1" t="s">
        <v>20</v>
      </c>
    </row>
    <row r="50" spans="1:11" x14ac:dyDescent="0.25">
      <c r="A50" s="18">
        <v>9</v>
      </c>
      <c r="B50" s="22" t="s">
        <v>113</v>
      </c>
      <c r="C50" s="3" t="s">
        <v>114</v>
      </c>
      <c r="D50" s="3" t="s">
        <v>65</v>
      </c>
      <c r="E50" s="4">
        <v>1</v>
      </c>
      <c r="F50" s="24" t="s">
        <v>49</v>
      </c>
      <c r="G50" s="21"/>
      <c r="H50" s="21"/>
      <c r="I50" s="21"/>
      <c r="J50" s="21"/>
      <c r="K50" s="18">
        <f>RANK(J52,O$3:O$32)</f>
        <v>13</v>
      </c>
    </row>
    <row r="51" spans="1:11" x14ac:dyDescent="0.25">
      <c r="A51" s="18"/>
      <c r="B51" s="22"/>
      <c r="C51" s="3" t="s">
        <v>115</v>
      </c>
      <c r="D51" s="3" t="s">
        <v>116</v>
      </c>
      <c r="E51" s="4">
        <v>1</v>
      </c>
      <c r="F51" s="25"/>
      <c r="G51" s="3" t="s">
        <v>7</v>
      </c>
      <c r="H51" s="3" t="s">
        <v>10</v>
      </c>
      <c r="I51" s="3" t="s">
        <v>14</v>
      </c>
      <c r="J51" s="3" t="s">
        <v>17</v>
      </c>
      <c r="K51" s="18"/>
    </row>
    <row r="52" spans="1:11" x14ac:dyDescent="0.25">
      <c r="A52" s="18"/>
      <c r="B52" s="22"/>
      <c r="C52" s="3" t="s">
        <v>117</v>
      </c>
      <c r="D52" s="3" t="s">
        <v>116</v>
      </c>
      <c r="E52" s="4">
        <v>1</v>
      </c>
      <c r="F52" s="4" t="s">
        <v>45</v>
      </c>
      <c r="G52" s="3"/>
      <c r="H52" s="3">
        <v>236</v>
      </c>
      <c r="I52" s="3">
        <v>4193</v>
      </c>
      <c r="J52" s="3">
        <f>F53+((I52-H52)*SUM(E50:E54))</f>
        <v>12871</v>
      </c>
      <c r="K52" s="18"/>
    </row>
    <row r="53" spans="1:11" x14ac:dyDescent="0.25">
      <c r="A53" s="18"/>
      <c r="B53" s="22"/>
      <c r="C53" s="3"/>
      <c r="D53" s="3"/>
      <c r="E53" s="4"/>
      <c r="F53" s="24">
        <f>IF(F50="non",0,1000)</f>
        <v>1000</v>
      </c>
      <c r="G53" s="3" t="s">
        <v>9</v>
      </c>
      <c r="H53" s="3" t="s">
        <v>11</v>
      </c>
      <c r="I53" s="3" t="s">
        <v>15</v>
      </c>
      <c r="J53" s="3" t="s">
        <v>18</v>
      </c>
      <c r="K53" s="18"/>
    </row>
    <row r="54" spans="1:11" ht="15.75" thickBot="1" x14ac:dyDescent="0.3">
      <c r="A54" s="19"/>
      <c r="B54" s="23"/>
      <c r="C54" s="6"/>
      <c r="D54" s="6"/>
      <c r="E54" s="7"/>
      <c r="F54" s="26"/>
      <c r="G54" s="7"/>
      <c r="H54" s="7">
        <v>0.16</v>
      </c>
      <c r="I54" s="7">
        <v>2.94</v>
      </c>
      <c r="J54" s="6">
        <f>(I54-H54)*SUM(E50:E54)</f>
        <v>8.34</v>
      </c>
      <c r="K54" s="18"/>
    </row>
    <row r="55" spans="1:11" ht="30.75" thickTop="1" x14ac:dyDescent="0.25">
      <c r="A55" s="8" t="s">
        <v>19</v>
      </c>
      <c r="B55" s="8" t="s">
        <v>0</v>
      </c>
      <c r="C55" s="8" t="s">
        <v>5</v>
      </c>
      <c r="D55" s="8" t="s">
        <v>42</v>
      </c>
      <c r="E55" s="9" t="s">
        <v>6</v>
      </c>
      <c r="F55" s="8" t="s">
        <v>44</v>
      </c>
      <c r="G55" s="27" t="s">
        <v>8</v>
      </c>
      <c r="H55" s="27" t="s">
        <v>12</v>
      </c>
      <c r="I55" s="27" t="s">
        <v>13</v>
      </c>
      <c r="J55" s="27" t="s">
        <v>16</v>
      </c>
      <c r="K55" s="8" t="s">
        <v>20</v>
      </c>
    </row>
    <row r="56" spans="1:11" x14ac:dyDescent="0.25">
      <c r="A56" s="16">
        <v>10</v>
      </c>
      <c r="B56" s="29" t="s">
        <v>190</v>
      </c>
      <c r="C56" s="10" t="s">
        <v>118</v>
      </c>
      <c r="D56" s="10" t="s">
        <v>65</v>
      </c>
      <c r="E56" s="11">
        <v>1</v>
      </c>
      <c r="F56" s="31" t="s">
        <v>48</v>
      </c>
      <c r="G56" s="28"/>
      <c r="H56" s="28"/>
      <c r="I56" s="28"/>
      <c r="J56" s="28"/>
      <c r="K56" s="16">
        <f>RANK(J58,O$3:O$32)</f>
        <v>6</v>
      </c>
    </row>
    <row r="57" spans="1:11" x14ac:dyDescent="0.25">
      <c r="A57" s="16"/>
      <c r="B57" s="29"/>
      <c r="C57" s="10" t="s">
        <v>119</v>
      </c>
      <c r="D57" s="10" t="s">
        <v>120</v>
      </c>
      <c r="E57" s="11">
        <v>1</v>
      </c>
      <c r="F57" s="32"/>
      <c r="G57" s="10" t="s">
        <v>7</v>
      </c>
      <c r="H57" s="10" t="s">
        <v>10</v>
      </c>
      <c r="I57" s="10" t="s">
        <v>14</v>
      </c>
      <c r="J57" s="10" t="s">
        <v>17</v>
      </c>
      <c r="K57" s="16"/>
    </row>
    <row r="58" spans="1:11" x14ac:dyDescent="0.25">
      <c r="A58" s="16"/>
      <c r="B58" s="29"/>
      <c r="C58" s="10" t="s">
        <v>121</v>
      </c>
      <c r="D58" s="10" t="s">
        <v>120</v>
      </c>
      <c r="E58" s="11">
        <v>1</v>
      </c>
      <c r="F58" s="11" t="s">
        <v>45</v>
      </c>
      <c r="G58" s="10"/>
      <c r="H58" s="10">
        <v>231</v>
      </c>
      <c r="I58" s="10">
        <v>3553</v>
      </c>
      <c r="J58" s="10">
        <f>F59+((I58-H58)*SUM(E56:E60))</f>
        <v>16610</v>
      </c>
      <c r="K58" s="16"/>
    </row>
    <row r="59" spans="1:11" x14ac:dyDescent="0.25">
      <c r="A59" s="16"/>
      <c r="B59" s="29"/>
      <c r="C59" s="10" t="s">
        <v>122</v>
      </c>
      <c r="D59" s="10" t="s">
        <v>63</v>
      </c>
      <c r="E59" s="11">
        <v>1</v>
      </c>
      <c r="F59" s="31">
        <f>IF(F56="non",0,1000)</f>
        <v>0</v>
      </c>
      <c r="G59" s="10" t="s">
        <v>9</v>
      </c>
      <c r="H59" s="10" t="s">
        <v>11</v>
      </c>
      <c r="I59" s="10" t="s">
        <v>15</v>
      </c>
      <c r="J59" s="10" t="s">
        <v>18</v>
      </c>
      <c r="K59" s="16"/>
    </row>
    <row r="60" spans="1:11" ht="15.75" thickBot="1" x14ac:dyDescent="0.3">
      <c r="A60" s="17"/>
      <c r="B60" s="30"/>
      <c r="C60" s="12" t="s">
        <v>123</v>
      </c>
      <c r="D60" s="12" t="s">
        <v>116</v>
      </c>
      <c r="E60" s="13">
        <v>1</v>
      </c>
      <c r="F60" s="33"/>
      <c r="G60" s="13"/>
      <c r="H60" s="13">
        <v>0.14000000000000001</v>
      </c>
      <c r="I60" s="13">
        <v>2.2000000000000002</v>
      </c>
      <c r="J60" s="12">
        <f>(I60-H60)*SUM(E56:E60)</f>
        <v>10.3</v>
      </c>
      <c r="K60" s="16"/>
    </row>
    <row r="61" spans="1:11" ht="30.75" thickTop="1" x14ac:dyDescent="0.25">
      <c r="A61" s="1" t="s">
        <v>19</v>
      </c>
      <c r="B61" s="1" t="s">
        <v>0</v>
      </c>
      <c r="C61" s="1" t="s">
        <v>5</v>
      </c>
      <c r="D61" s="1" t="s">
        <v>42</v>
      </c>
      <c r="E61" s="14" t="s">
        <v>6</v>
      </c>
      <c r="F61" s="1" t="s">
        <v>44</v>
      </c>
      <c r="G61" s="20" t="s">
        <v>8</v>
      </c>
      <c r="H61" s="20" t="s">
        <v>12</v>
      </c>
      <c r="I61" s="20" t="s">
        <v>13</v>
      </c>
      <c r="J61" s="20" t="s">
        <v>16</v>
      </c>
      <c r="K61" s="1" t="s">
        <v>20</v>
      </c>
    </row>
    <row r="62" spans="1:11" x14ac:dyDescent="0.25">
      <c r="A62" s="18">
        <v>11</v>
      </c>
      <c r="B62" s="22" t="s">
        <v>124</v>
      </c>
      <c r="C62" s="3" t="s">
        <v>125</v>
      </c>
      <c r="D62" s="3" t="s">
        <v>126</v>
      </c>
      <c r="E62" s="4">
        <v>1</v>
      </c>
      <c r="F62" s="24" t="s">
        <v>48</v>
      </c>
      <c r="G62" s="21"/>
      <c r="H62" s="21"/>
      <c r="I62" s="21"/>
      <c r="J62" s="21"/>
      <c r="K62" s="18">
        <f>RANK(J64,O$3:O$32)</f>
        <v>7</v>
      </c>
    </row>
    <row r="63" spans="1:11" x14ac:dyDescent="0.25">
      <c r="A63" s="18"/>
      <c r="B63" s="22"/>
      <c r="C63" s="3" t="s">
        <v>127</v>
      </c>
      <c r="D63" s="3" t="s">
        <v>128</v>
      </c>
      <c r="E63" s="4">
        <v>1</v>
      </c>
      <c r="F63" s="25"/>
      <c r="G63" s="3" t="s">
        <v>7</v>
      </c>
      <c r="H63" s="3" t="s">
        <v>10</v>
      </c>
      <c r="I63" s="3" t="s">
        <v>14</v>
      </c>
      <c r="J63" s="3" t="s">
        <v>17</v>
      </c>
      <c r="K63" s="18"/>
    </row>
    <row r="64" spans="1:11" x14ac:dyDescent="0.25">
      <c r="A64" s="18"/>
      <c r="B64" s="22"/>
      <c r="C64" s="3" t="s">
        <v>129</v>
      </c>
      <c r="D64" s="3" t="s">
        <v>128</v>
      </c>
      <c r="E64" s="4">
        <v>1</v>
      </c>
      <c r="F64" s="4" t="s">
        <v>45</v>
      </c>
      <c r="G64" s="3"/>
      <c r="H64" s="3">
        <v>161</v>
      </c>
      <c r="I64" s="3">
        <v>3472</v>
      </c>
      <c r="J64" s="3">
        <f>F65+((I64-H64)*SUM(E62:E66))</f>
        <v>16555</v>
      </c>
      <c r="K64" s="18"/>
    </row>
    <row r="65" spans="1:11" x14ac:dyDescent="0.25">
      <c r="A65" s="18"/>
      <c r="B65" s="22"/>
      <c r="C65" s="3" t="s">
        <v>130</v>
      </c>
      <c r="D65" s="3" t="s">
        <v>128</v>
      </c>
      <c r="E65" s="4">
        <v>1</v>
      </c>
      <c r="F65" s="24">
        <f>IF(F62="non",0,1000)</f>
        <v>0</v>
      </c>
      <c r="G65" s="3" t="s">
        <v>9</v>
      </c>
      <c r="H65" s="3" t="s">
        <v>11</v>
      </c>
      <c r="I65" s="3" t="s">
        <v>15</v>
      </c>
      <c r="J65" s="3" t="s">
        <v>18</v>
      </c>
      <c r="K65" s="18"/>
    </row>
    <row r="66" spans="1:11" ht="15.75" thickBot="1" x14ac:dyDescent="0.3">
      <c r="A66" s="19"/>
      <c r="B66" s="23"/>
      <c r="C66" s="6" t="s">
        <v>131</v>
      </c>
      <c r="D66" s="6" t="s">
        <v>132</v>
      </c>
      <c r="E66" s="7">
        <v>1</v>
      </c>
      <c r="F66" s="26"/>
      <c r="G66" s="7"/>
      <c r="H66" s="7">
        <v>0.11</v>
      </c>
      <c r="I66" s="7">
        <v>2.44</v>
      </c>
      <c r="J66" s="6">
        <f>(I66-H66)*SUM(E62:E66)</f>
        <v>11.65</v>
      </c>
      <c r="K66" s="18"/>
    </row>
    <row r="67" spans="1:11" ht="30.75" thickTop="1" x14ac:dyDescent="0.25">
      <c r="A67" s="8" t="s">
        <v>19</v>
      </c>
      <c r="B67" s="8" t="s">
        <v>0</v>
      </c>
      <c r="C67" s="8" t="s">
        <v>5</v>
      </c>
      <c r="D67" s="8" t="s">
        <v>42</v>
      </c>
      <c r="E67" s="9" t="s">
        <v>6</v>
      </c>
      <c r="F67" s="8" t="s">
        <v>44</v>
      </c>
      <c r="G67" s="27" t="s">
        <v>8</v>
      </c>
      <c r="H67" s="27" t="s">
        <v>12</v>
      </c>
      <c r="I67" s="27" t="s">
        <v>13</v>
      </c>
      <c r="J67" s="27" t="s">
        <v>16</v>
      </c>
      <c r="K67" s="8" t="s">
        <v>20</v>
      </c>
    </row>
    <row r="68" spans="1:11" x14ac:dyDescent="0.25">
      <c r="A68" s="16">
        <v>12</v>
      </c>
      <c r="B68" s="29" t="s">
        <v>133</v>
      </c>
      <c r="C68" s="10" t="s">
        <v>134</v>
      </c>
      <c r="D68" s="10" t="s">
        <v>135</v>
      </c>
      <c r="E68" s="11">
        <v>1</v>
      </c>
      <c r="F68" s="31" t="s">
        <v>49</v>
      </c>
      <c r="G68" s="28"/>
      <c r="H68" s="28"/>
      <c r="I68" s="28"/>
      <c r="J68" s="28"/>
      <c r="K68" s="16">
        <f>RANK(J70,O$3:O$32)</f>
        <v>25</v>
      </c>
    </row>
    <row r="69" spans="1:11" x14ac:dyDescent="0.25">
      <c r="A69" s="16"/>
      <c r="B69" s="29"/>
      <c r="C69" s="10" t="s">
        <v>136</v>
      </c>
      <c r="D69" s="10" t="s">
        <v>128</v>
      </c>
      <c r="E69" s="11">
        <v>1</v>
      </c>
      <c r="F69" s="32"/>
      <c r="G69" s="10" t="s">
        <v>7</v>
      </c>
      <c r="H69" s="10" t="s">
        <v>10</v>
      </c>
      <c r="I69" s="10" t="s">
        <v>14</v>
      </c>
      <c r="J69" s="10" t="s">
        <v>17</v>
      </c>
      <c r="K69" s="16"/>
    </row>
    <row r="70" spans="1:11" x14ac:dyDescent="0.25">
      <c r="A70" s="16"/>
      <c r="B70" s="29"/>
      <c r="C70" s="10" t="s">
        <v>137</v>
      </c>
      <c r="D70" s="10" t="s">
        <v>128</v>
      </c>
      <c r="E70" s="11"/>
      <c r="F70" s="11" t="s">
        <v>45</v>
      </c>
      <c r="G70" s="10"/>
      <c r="H70" s="10">
        <v>269</v>
      </c>
      <c r="I70" s="10">
        <v>3726</v>
      </c>
      <c r="J70" s="10">
        <f>F71+((I70-H70)*SUM(E68:E72))</f>
        <v>7914</v>
      </c>
      <c r="K70" s="16"/>
    </row>
    <row r="71" spans="1:11" x14ac:dyDescent="0.25">
      <c r="A71" s="16"/>
      <c r="B71" s="29"/>
      <c r="C71" s="10" t="s">
        <v>138</v>
      </c>
      <c r="D71" s="10" t="s">
        <v>87</v>
      </c>
      <c r="E71" s="11"/>
      <c r="F71" s="31">
        <f>IF(F68="non",0,1000)</f>
        <v>1000</v>
      </c>
      <c r="G71" s="10" t="s">
        <v>9</v>
      </c>
      <c r="H71" s="10" t="s">
        <v>11</v>
      </c>
      <c r="I71" s="10" t="s">
        <v>15</v>
      </c>
      <c r="J71" s="10" t="s">
        <v>18</v>
      </c>
      <c r="K71" s="16"/>
    </row>
    <row r="72" spans="1:11" ht="15.75" thickBot="1" x14ac:dyDescent="0.3">
      <c r="A72" s="17"/>
      <c r="B72" s="30"/>
      <c r="C72" s="12" t="s">
        <v>139</v>
      </c>
      <c r="D72" s="12" t="s">
        <v>140</v>
      </c>
      <c r="E72" s="13"/>
      <c r="F72" s="33"/>
      <c r="G72" s="13"/>
      <c r="H72" s="13">
        <v>0.18</v>
      </c>
      <c r="I72" s="13">
        <v>2.62</v>
      </c>
      <c r="J72" s="12">
        <f>(I72-H72)*SUM(E68:E72)</f>
        <v>4.88</v>
      </c>
      <c r="K72" s="16"/>
    </row>
    <row r="73" spans="1:11" ht="30.75" thickTop="1" x14ac:dyDescent="0.25">
      <c r="A73" s="1" t="s">
        <v>19</v>
      </c>
      <c r="B73" s="1" t="s">
        <v>0</v>
      </c>
      <c r="C73" s="1" t="s">
        <v>5</v>
      </c>
      <c r="D73" s="1" t="s">
        <v>42</v>
      </c>
      <c r="E73" s="14" t="s">
        <v>6</v>
      </c>
      <c r="F73" s="1" t="s">
        <v>44</v>
      </c>
      <c r="G73" s="20" t="s">
        <v>8</v>
      </c>
      <c r="H73" s="20" t="s">
        <v>12</v>
      </c>
      <c r="I73" s="20" t="s">
        <v>13</v>
      </c>
      <c r="J73" s="20" t="s">
        <v>16</v>
      </c>
      <c r="K73" s="1" t="s">
        <v>20</v>
      </c>
    </row>
    <row r="74" spans="1:11" x14ac:dyDescent="0.25">
      <c r="A74" s="18">
        <v>13</v>
      </c>
      <c r="B74" s="22" t="s">
        <v>182</v>
      </c>
      <c r="C74" s="3" t="s">
        <v>141</v>
      </c>
      <c r="D74" s="3" t="s">
        <v>135</v>
      </c>
      <c r="E74" s="4">
        <v>1</v>
      </c>
      <c r="F74" s="24" t="s">
        <v>49</v>
      </c>
      <c r="G74" s="21"/>
      <c r="H74" s="21"/>
      <c r="I74" s="21"/>
      <c r="J74" s="21"/>
      <c r="K74" s="18">
        <f>RANK(J76,O$3:O$32)</f>
        <v>21</v>
      </c>
    </row>
    <row r="75" spans="1:11" x14ac:dyDescent="0.25">
      <c r="A75" s="18"/>
      <c r="B75" s="22"/>
      <c r="C75" s="3" t="s">
        <v>142</v>
      </c>
      <c r="D75" s="3" t="s">
        <v>128</v>
      </c>
      <c r="E75" s="4">
        <v>1</v>
      </c>
      <c r="F75" s="25"/>
      <c r="G75" s="3" t="s">
        <v>7</v>
      </c>
      <c r="H75" s="3" t="s">
        <v>10</v>
      </c>
      <c r="I75" s="3" t="s">
        <v>14</v>
      </c>
      <c r="J75" s="3" t="s">
        <v>17</v>
      </c>
      <c r="K75" s="18"/>
    </row>
    <row r="76" spans="1:11" x14ac:dyDescent="0.25">
      <c r="A76" s="18"/>
      <c r="B76" s="22"/>
      <c r="C76" s="3" t="s">
        <v>143</v>
      </c>
      <c r="D76" s="3" t="s">
        <v>128</v>
      </c>
      <c r="E76" s="4">
        <v>1</v>
      </c>
      <c r="F76" s="4" t="s">
        <v>45</v>
      </c>
      <c r="G76" s="3"/>
      <c r="H76" s="3">
        <v>131</v>
      </c>
      <c r="I76" s="3">
        <v>3331</v>
      </c>
      <c r="J76" s="3">
        <f>F77+((I76-H76)*SUM(E74:E78))</f>
        <v>10600</v>
      </c>
      <c r="K76" s="18"/>
    </row>
    <row r="77" spans="1:11" x14ac:dyDescent="0.25">
      <c r="A77" s="18"/>
      <c r="B77" s="22"/>
      <c r="C77" s="3" t="s">
        <v>144</v>
      </c>
      <c r="D77" s="3" t="s">
        <v>145</v>
      </c>
      <c r="E77" s="4"/>
      <c r="F77" s="24">
        <f>IF(F74="non",0,1000)</f>
        <v>1000</v>
      </c>
      <c r="G77" s="3" t="s">
        <v>9</v>
      </c>
      <c r="H77" s="3" t="s">
        <v>11</v>
      </c>
      <c r="I77" s="3" t="s">
        <v>15</v>
      </c>
      <c r="J77" s="3" t="s">
        <v>18</v>
      </c>
      <c r="K77" s="18"/>
    </row>
    <row r="78" spans="1:11" ht="15.75" thickBot="1" x14ac:dyDescent="0.3">
      <c r="A78" s="19"/>
      <c r="B78" s="23"/>
      <c r="C78" s="6" t="s">
        <v>146</v>
      </c>
      <c r="D78" s="3" t="s">
        <v>145</v>
      </c>
      <c r="E78" s="7"/>
      <c r="F78" s="26"/>
      <c r="G78" s="7"/>
      <c r="H78" s="7">
        <v>0.09</v>
      </c>
      <c r="I78" s="7">
        <v>2.35</v>
      </c>
      <c r="J78" s="6">
        <f>(I78-H78)*SUM(E74:E78)</f>
        <v>6.7800000000000011</v>
      </c>
      <c r="K78" s="18"/>
    </row>
    <row r="79" spans="1:11" ht="30.75" thickTop="1" x14ac:dyDescent="0.25">
      <c r="A79" s="8" t="s">
        <v>19</v>
      </c>
      <c r="B79" s="8" t="s">
        <v>0</v>
      </c>
      <c r="C79" s="8" t="s">
        <v>5</v>
      </c>
      <c r="D79" s="8" t="s">
        <v>42</v>
      </c>
      <c r="E79" s="9" t="s">
        <v>6</v>
      </c>
      <c r="F79" s="8" t="s">
        <v>44</v>
      </c>
      <c r="G79" s="27" t="s">
        <v>8</v>
      </c>
      <c r="H79" s="27" t="s">
        <v>12</v>
      </c>
      <c r="I79" s="27" t="s">
        <v>13</v>
      </c>
      <c r="J79" s="27" t="s">
        <v>16</v>
      </c>
      <c r="K79" s="8" t="s">
        <v>20</v>
      </c>
    </row>
    <row r="80" spans="1:11" x14ac:dyDescent="0.25">
      <c r="A80" s="16">
        <v>14</v>
      </c>
      <c r="B80" s="29" t="s">
        <v>147</v>
      </c>
      <c r="C80" s="10" t="s">
        <v>148</v>
      </c>
      <c r="D80" s="10" t="s">
        <v>135</v>
      </c>
      <c r="E80" s="11">
        <v>1</v>
      </c>
      <c r="F80" s="31" t="s">
        <v>49</v>
      </c>
      <c r="G80" s="28"/>
      <c r="H80" s="28"/>
      <c r="I80" s="28"/>
      <c r="J80" s="28"/>
      <c r="K80" s="16">
        <f>RANK(J82,O$3:O$32)</f>
        <v>12</v>
      </c>
    </row>
    <row r="81" spans="1:11" x14ac:dyDescent="0.25">
      <c r="A81" s="16"/>
      <c r="B81" s="29"/>
      <c r="C81" s="10" t="s">
        <v>149</v>
      </c>
      <c r="D81" s="10" t="s">
        <v>120</v>
      </c>
      <c r="E81" s="11">
        <v>1</v>
      </c>
      <c r="F81" s="32"/>
      <c r="G81" s="10" t="s">
        <v>7</v>
      </c>
      <c r="H81" s="10" t="s">
        <v>10</v>
      </c>
      <c r="I81" s="10" t="s">
        <v>14</v>
      </c>
      <c r="J81" s="10" t="s">
        <v>17</v>
      </c>
      <c r="K81" s="16"/>
    </row>
    <row r="82" spans="1:11" x14ac:dyDescent="0.25">
      <c r="A82" s="16"/>
      <c r="B82" s="29"/>
      <c r="C82" s="10" t="s">
        <v>150</v>
      </c>
      <c r="D82" s="10" t="s">
        <v>120</v>
      </c>
      <c r="E82" s="11">
        <v>1</v>
      </c>
      <c r="F82" s="11" t="s">
        <v>45</v>
      </c>
      <c r="G82" s="10"/>
      <c r="H82" s="10">
        <v>184</v>
      </c>
      <c r="I82" s="10">
        <v>4277</v>
      </c>
      <c r="J82" s="10">
        <f>F83+((I82-H82)*SUM(E80:E84))</f>
        <v>13279</v>
      </c>
      <c r="K82" s="16"/>
    </row>
    <row r="83" spans="1:11" x14ac:dyDescent="0.25">
      <c r="A83" s="16"/>
      <c r="B83" s="29"/>
      <c r="C83" s="10"/>
      <c r="D83" s="10"/>
      <c r="E83" s="11"/>
      <c r="F83" s="31">
        <f>IF(F80="non",0,1000)</f>
        <v>1000</v>
      </c>
      <c r="G83" s="10" t="s">
        <v>9</v>
      </c>
      <c r="H83" s="10" t="s">
        <v>11</v>
      </c>
      <c r="I83" s="10" t="s">
        <v>15</v>
      </c>
      <c r="J83" s="10" t="s">
        <v>18</v>
      </c>
      <c r="K83" s="16"/>
    </row>
    <row r="84" spans="1:11" ht="15.75" thickBot="1" x14ac:dyDescent="0.3">
      <c r="A84" s="17"/>
      <c r="B84" s="30"/>
      <c r="C84" s="12"/>
      <c r="D84" s="10"/>
      <c r="E84" s="13"/>
      <c r="F84" s="33"/>
      <c r="G84" s="13"/>
      <c r="H84" s="13">
        <v>0.12</v>
      </c>
      <c r="I84" s="13">
        <v>3</v>
      </c>
      <c r="J84" s="12">
        <f>(I84-H84)*SUM(E80:E84)</f>
        <v>8.64</v>
      </c>
      <c r="K84" s="16"/>
    </row>
    <row r="85" spans="1:11" ht="30.75" thickTop="1" x14ac:dyDescent="0.25">
      <c r="A85" s="1" t="s">
        <v>19</v>
      </c>
      <c r="B85" s="1" t="s">
        <v>0</v>
      </c>
      <c r="C85" s="1" t="s">
        <v>5</v>
      </c>
      <c r="D85" s="1" t="s">
        <v>42</v>
      </c>
      <c r="E85" s="14" t="s">
        <v>6</v>
      </c>
      <c r="F85" s="1" t="s">
        <v>44</v>
      </c>
      <c r="G85" s="20" t="s">
        <v>8</v>
      </c>
      <c r="H85" s="20" t="s">
        <v>12</v>
      </c>
      <c r="I85" s="20" t="s">
        <v>13</v>
      </c>
      <c r="J85" s="20" t="s">
        <v>16</v>
      </c>
      <c r="K85" s="1" t="s">
        <v>20</v>
      </c>
    </row>
    <row r="86" spans="1:11" x14ac:dyDescent="0.25">
      <c r="A86" s="18">
        <v>15</v>
      </c>
      <c r="B86" s="22"/>
      <c r="C86" s="3" t="s">
        <v>153</v>
      </c>
      <c r="D86" s="3" t="s">
        <v>154</v>
      </c>
      <c r="E86" s="4">
        <v>1</v>
      </c>
      <c r="F86" s="24" t="s">
        <v>49</v>
      </c>
      <c r="G86" s="21"/>
      <c r="H86" s="21"/>
      <c r="I86" s="21"/>
      <c r="J86" s="21"/>
      <c r="K86" s="18">
        <f>RANK(J88,O$3:O$32)</f>
        <v>2</v>
      </c>
    </row>
    <row r="87" spans="1:11" x14ac:dyDescent="0.25">
      <c r="A87" s="18"/>
      <c r="B87" s="22"/>
      <c r="C87" s="3" t="s">
        <v>157</v>
      </c>
      <c r="D87" s="3" t="s">
        <v>112</v>
      </c>
      <c r="E87" s="4">
        <v>1</v>
      </c>
      <c r="F87" s="25"/>
      <c r="G87" s="3" t="s">
        <v>7</v>
      </c>
      <c r="H87" s="3" t="s">
        <v>10</v>
      </c>
      <c r="I87" s="3" t="s">
        <v>14</v>
      </c>
      <c r="J87" s="3" t="s">
        <v>17</v>
      </c>
      <c r="K87" s="18"/>
    </row>
    <row r="88" spans="1:11" x14ac:dyDescent="0.25">
      <c r="A88" s="18"/>
      <c r="B88" s="22"/>
      <c r="C88" s="3" t="s">
        <v>155</v>
      </c>
      <c r="D88" s="3" t="s">
        <v>112</v>
      </c>
      <c r="E88" s="4">
        <v>1</v>
      </c>
      <c r="F88" s="4" t="s">
        <v>45</v>
      </c>
      <c r="G88" s="3"/>
      <c r="H88" s="3">
        <v>146</v>
      </c>
      <c r="I88" s="3">
        <v>4496</v>
      </c>
      <c r="J88" s="3">
        <f>F89+((I88-H88)*SUM(E86:E90))</f>
        <v>22750</v>
      </c>
      <c r="K88" s="18"/>
    </row>
    <row r="89" spans="1:11" x14ac:dyDescent="0.25">
      <c r="A89" s="18"/>
      <c r="B89" s="22"/>
      <c r="C89" s="3" t="s">
        <v>191</v>
      </c>
      <c r="D89" s="3" t="s">
        <v>188</v>
      </c>
      <c r="E89" s="4">
        <v>1</v>
      </c>
      <c r="F89" s="24">
        <f>IF(F86="non",0,1000)</f>
        <v>1000</v>
      </c>
      <c r="G89" s="3" t="s">
        <v>9</v>
      </c>
      <c r="H89" s="3" t="s">
        <v>11</v>
      </c>
      <c r="I89" s="3" t="s">
        <v>15</v>
      </c>
      <c r="J89" s="3" t="s">
        <v>18</v>
      </c>
      <c r="K89" s="18"/>
    </row>
    <row r="90" spans="1:11" ht="15.75" thickBot="1" x14ac:dyDescent="0.3">
      <c r="A90" s="19"/>
      <c r="B90" s="23"/>
      <c r="C90" s="6" t="s">
        <v>156</v>
      </c>
      <c r="D90" s="6" t="s">
        <v>128</v>
      </c>
      <c r="E90" s="7">
        <v>1</v>
      </c>
      <c r="F90" s="26"/>
      <c r="G90" s="7"/>
      <c r="H90" s="7">
        <v>0.1</v>
      </c>
      <c r="I90" s="7">
        <v>3.15</v>
      </c>
      <c r="J90" s="6">
        <f>(I90-H90)*SUM(E86:E90)</f>
        <v>15.25</v>
      </c>
      <c r="K90" s="18"/>
    </row>
    <row r="91" spans="1:11" ht="30.75" thickTop="1" x14ac:dyDescent="0.25">
      <c r="A91" s="8" t="s">
        <v>19</v>
      </c>
      <c r="B91" s="8" t="s">
        <v>0</v>
      </c>
      <c r="C91" s="8" t="s">
        <v>5</v>
      </c>
      <c r="D91" s="8" t="s">
        <v>42</v>
      </c>
      <c r="E91" s="9" t="s">
        <v>6</v>
      </c>
      <c r="F91" s="8" t="s">
        <v>44</v>
      </c>
      <c r="G91" s="27" t="s">
        <v>8</v>
      </c>
      <c r="H91" s="27" t="s">
        <v>12</v>
      </c>
      <c r="I91" s="27" t="s">
        <v>13</v>
      </c>
      <c r="J91" s="27" t="s">
        <v>16</v>
      </c>
      <c r="K91" s="8" t="s">
        <v>20</v>
      </c>
    </row>
    <row r="92" spans="1:11" x14ac:dyDescent="0.25">
      <c r="A92" s="16">
        <v>16</v>
      </c>
      <c r="B92" s="29" t="s">
        <v>192</v>
      </c>
      <c r="C92" s="10"/>
      <c r="D92" s="10"/>
      <c r="E92" s="11">
        <v>1</v>
      </c>
      <c r="F92" s="31" t="s">
        <v>49</v>
      </c>
      <c r="G92" s="28"/>
      <c r="H92" s="28"/>
      <c r="I92" s="28"/>
      <c r="J92" s="28"/>
      <c r="K92" s="16">
        <f>RANK(J94,O$3:O$32)</f>
        <v>24</v>
      </c>
    </row>
    <row r="93" spans="1:11" x14ac:dyDescent="0.25">
      <c r="A93" s="16"/>
      <c r="B93" s="29"/>
      <c r="C93" s="10" t="s">
        <v>158</v>
      </c>
      <c r="D93" s="10" t="s">
        <v>159</v>
      </c>
      <c r="E93" s="11">
        <v>1</v>
      </c>
      <c r="F93" s="32"/>
      <c r="G93" s="10" t="s">
        <v>7</v>
      </c>
      <c r="H93" s="10" t="s">
        <v>10</v>
      </c>
      <c r="I93" s="10" t="s">
        <v>14</v>
      </c>
      <c r="J93" s="10" t="s">
        <v>17</v>
      </c>
      <c r="K93" s="16"/>
    </row>
    <row r="94" spans="1:11" x14ac:dyDescent="0.25">
      <c r="A94" s="16"/>
      <c r="B94" s="29"/>
      <c r="C94" s="10" t="s">
        <v>160</v>
      </c>
      <c r="D94" s="10" t="s">
        <v>159</v>
      </c>
      <c r="E94" s="11">
        <v>1</v>
      </c>
      <c r="F94" s="11" t="s">
        <v>45</v>
      </c>
      <c r="G94" s="10"/>
      <c r="H94" s="10">
        <v>285</v>
      </c>
      <c r="I94" s="10">
        <v>2836</v>
      </c>
      <c r="J94" s="10">
        <f>F95+((I94-H94)*SUM(E92:E96))</f>
        <v>8653</v>
      </c>
      <c r="K94" s="16"/>
    </row>
    <row r="95" spans="1:11" x14ac:dyDescent="0.25">
      <c r="A95" s="16"/>
      <c r="B95" s="29"/>
      <c r="C95" s="10" t="s">
        <v>161</v>
      </c>
      <c r="D95" s="10" t="s">
        <v>120</v>
      </c>
      <c r="E95" s="11"/>
      <c r="F95" s="31">
        <f>IF(F92="non",0,1000)</f>
        <v>1000</v>
      </c>
      <c r="G95" s="10" t="s">
        <v>9</v>
      </c>
      <c r="H95" s="10" t="s">
        <v>11</v>
      </c>
      <c r="I95" s="10" t="s">
        <v>15</v>
      </c>
      <c r="J95" s="10" t="s">
        <v>18</v>
      </c>
      <c r="K95" s="16"/>
    </row>
    <row r="96" spans="1:11" ht="15.75" thickBot="1" x14ac:dyDescent="0.3">
      <c r="A96" s="17"/>
      <c r="B96" s="30"/>
      <c r="C96" s="12" t="s">
        <v>162</v>
      </c>
      <c r="D96" s="12" t="s">
        <v>120</v>
      </c>
      <c r="E96" s="13"/>
      <c r="F96" s="33"/>
      <c r="G96" s="13"/>
      <c r="H96" s="13">
        <v>0.2</v>
      </c>
      <c r="I96" s="13">
        <v>1.99</v>
      </c>
      <c r="J96" s="12">
        <f>(I96-H96)*SUM(E92:E96)</f>
        <v>5.37</v>
      </c>
      <c r="K96" s="16"/>
    </row>
    <row r="97" spans="1:11" ht="30.75" thickTop="1" x14ac:dyDescent="0.25">
      <c r="A97" s="1" t="s">
        <v>19</v>
      </c>
      <c r="B97" s="1" t="s">
        <v>0</v>
      </c>
      <c r="C97" s="1" t="s">
        <v>5</v>
      </c>
      <c r="D97" s="1" t="s">
        <v>42</v>
      </c>
      <c r="E97" s="14" t="s">
        <v>6</v>
      </c>
      <c r="F97" s="1" t="s">
        <v>44</v>
      </c>
      <c r="G97" s="20" t="s">
        <v>8</v>
      </c>
      <c r="H97" s="20" t="s">
        <v>12</v>
      </c>
      <c r="I97" s="20" t="s">
        <v>13</v>
      </c>
      <c r="J97" s="20" t="s">
        <v>16</v>
      </c>
      <c r="K97" s="1" t="s">
        <v>20</v>
      </c>
    </row>
    <row r="98" spans="1:11" x14ac:dyDescent="0.25">
      <c r="A98" s="18">
        <v>17</v>
      </c>
      <c r="B98" s="22" t="s">
        <v>163</v>
      </c>
      <c r="C98" s="3" t="s">
        <v>164</v>
      </c>
      <c r="D98" s="3" t="s">
        <v>165</v>
      </c>
      <c r="E98" s="4">
        <v>1</v>
      </c>
      <c r="F98" s="24" t="s">
        <v>49</v>
      </c>
      <c r="G98" s="21"/>
      <c r="H98" s="21"/>
      <c r="I98" s="21"/>
      <c r="J98" s="21"/>
      <c r="K98" s="18">
        <f>RANK(J100,O$3:O$32)</f>
        <v>8</v>
      </c>
    </row>
    <row r="99" spans="1:11" x14ac:dyDescent="0.25">
      <c r="A99" s="18"/>
      <c r="B99" s="22"/>
      <c r="C99" s="3" t="s">
        <v>166</v>
      </c>
      <c r="D99" s="3" t="s">
        <v>69</v>
      </c>
      <c r="E99" s="4">
        <v>1</v>
      </c>
      <c r="F99" s="25"/>
      <c r="G99" s="3" t="s">
        <v>7</v>
      </c>
      <c r="H99" s="3" t="s">
        <v>10</v>
      </c>
      <c r="I99" s="3" t="s">
        <v>14</v>
      </c>
      <c r="J99" s="3" t="s">
        <v>17</v>
      </c>
      <c r="K99" s="18"/>
    </row>
    <row r="100" spans="1:11" x14ac:dyDescent="0.25">
      <c r="A100" s="18"/>
      <c r="B100" s="22"/>
      <c r="C100" s="3" t="s">
        <v>167</v>
      </c>
      <c r="D100" s="3" t="s">
        <v>69</v>
      </c>
      <c r="E100" s="4">
        <v>1</v>
      </c>
      <c r="F100" s="4" t="s">
        <v>45</v>
      </c>
      <c r="G100" s="3"/>
      <c r="H100" s="3">
        <v>152</v>
      </c>
      <c r="I100" s="3">
        <v>3640</v>
      </c>
      <c r="J100" s="3">
        <f>F101+((I100-H100)*SUM(E98:E102))</f>
        <v>14952</v>
      </c>
      <c r="K100" s="18"/>
    </row>
    <row r="101" spans="1:11" x14ac:dyDescent="0.25">
      <c r="A101" s="18"/>
      <c r="B101" s="22"/>
      <c r="C101" s="3" t="s">
        <v>168</v>
      </c>
      <c r="D101" s="3" t="s">
        <v>74</v>
      </c>
      <c r="E101" s="4">
        <v>1</v>
      </c>
      <c r="F101" s="24">
        <f>IF(F98="non",0,1000)</f>
        <v>1000</v>
      </c>
      <c r="G101" s="3" t="s">
        <v>9</v>
      </c>
      <c r="H101" s="3" t="s">
        <v>11</v>
      </c>
      <c r="I101" s="3" t="s">
        <v>15</v>
      </c>
      <c r="J101" s="3" t="s">
        <v>18</v>
      </c>
      <c r="K101" s="18"/>
    </row>
    <row r="102" spans="1:11" ht="15.75" thickBot="1" x14ac:dyDescent="0.3">
      <c r="A102" s="19"/>
      <c r="B102" s="23"/>
      <c r="C102" s="6"/>
      <c r="D102" s="6"/>
      <c r="E102" s="7"/>
      <c r="F102" s="26"/>
      <c r="G102" s="7"/>
      <c r="H102" s="7">
        <v>0.1</v>
      </c>
      <c r="I102" s="7">
        <v>2.5499999999999998</v>
      </c>
      <c r="J102" s="6">
        <f>(I102-H102)*SUM(E98:E102)</f>
        <v>9.7999999999999989</v>
      </c>
      <c r="K102" s="18"/>
    </row>
    <row r="103" spans="1:11" ht="30.75" thickTop="1" x14ac:dyDescent="0.25">
      <c r="A103" s="8" t="s">
        <v>19</v>
      </c>
      <c r="B103" s="8" t="s">
        <v>0</v>
      </c>
      <c r="C103" s="8" t="s">
        <v>5</v>
      </c>
      <c r="D103" s="8" t="s">
        <v>42</v>
      </c>
      <c r="E103" s="9" t="s">
        <v>6</v>
      </c>
      <c r="F103" s="8" t="s">
        <v>44</v>
      </c>
      <c r="G103" s="27" t="s">
        <v>8</v>
      </c>
      <c r="H103" s="27" t="s">
        <v>12</v>
      </c>
      <c r="I103" s="27" t="s">
        <v>13</v>
      </c>
      <c r="J103" s="27" t="s">
        <v>16</v>
      </c>
      <c r="K103" s="8" t="s">
        <v>20</v>
      </c>
    </row>
    <row r="104" spans="1:11" x14ac:dyDescent="0.25">
      <c r="A104" s="16">
        <v>18</v>
      </c>
      <c r="B104" s="29"/>
      <c r="C104" s="10"/>
      <c r="D104" s="10"/>
      <c r="E104" s="11"/>
      <c r="F104" s="31" t="s">
        <v>48</v>
      </c>
      <c r="G104" s="28"/>
      <c r="H104" s="28"/>
      <c r="I104" s="28"/>
      <c r="J104" s="28"/>
      <c r="K104" s="16">
        <f>RANK(J106,O$3:O$32)</f>
        <v>26</v>
      </c>
    </row>
    <row r="105" spans="1:11" x14ac:dyDescent="0.25">
      <c r="A105" s="16"/>
      <c r="B105" s="29"/>
      <c r="C105" s="10" t="s">
        <v>169</v>
      </c>
      <c r="D105" s="10" t="s">
        <v>159</v>
      </c>
      <c r="E105" s="11"/>
      <c r="F105" s="32"/>
      <c r="G105" s="10" t="s">
        <v>7</v>
      </c>
      <c r="H105" s="10" t="s">
        <v>10</v>
      </c>
      <c r="I105" s="10" t="s">
        <v>14</v>
      </c>
      <c r="J105" s="10" t="s">
        <v>17</v>
      </c>
      <c r="K105" s="16"/>
    </row>
    <row r="106" spans="1:11" x14ac:dyDescent="0.25">
      <c r="A106" s="16"/>
      <c r="B106" s="29"/>
      <c r="C106" s="10" t="s">
        <v>170</v>
      </c>
      <c r="D106" s="10" t="s">
        <v>159</v>
      </c>
      <c r="E106" s="11"/>
      <c r="F106" s="11" t="s">
        <v>45</v>
      </c>
      <c r="G106" s="10"/>
      <c r="H106" s="10"/>
      <c r="I106" s="10"/>
      <c r="J106" s="10">
        <f>F107+((I106-H106)*SUM(E104:E108))</f>
        <v>0</v>
      </c>
      <c r="K106" s="16"/>
    </row>
    <row r="107" spans="1:11" x14ac:dyDescent="0.25">
      <c r="A107" s="16"/>
      <c r="B107" s="29"/>
      <c r="C107" s="10"/>
      <c r="D107" s="10"/>
      <c r="E107" s="11"/>
      <c r="F107" s="31">
        <f>IF(F104="non",0,1000)</f>
        <v>0</v>
      </c>
      <c r="G107" s="10" t="s">
        <v>9</v>
      </c>
      <c r="H107" s="10" t="s">
        <v>11</v>
      </c>
      <c r="I107" s="10" t="s">
        <v>15</v>
      </c>
      <c r="J107" s="10" t="s">
        <v>18</v>
      </c>
      <c r="K107" s="16"/>
    </row>
    <row r="108" spans="1:11" ht="15.75" thickBot="1" x14ac:dyDescent="0.3">
      <c r="A108" s="17"/>
      <c r="B108" s="30"/>
      <c r="C108" s="12"/>
      <c r="D108" s="12"/>
      <c r="E108" s="13"/>
      <c r="F108" s="33"/>
      <c r="G108" s="13"/>
      <c r="H108" s="13"/>
      <c r="I108" s="13"/>
      <c r="J108" s="12">
        <f>(I108-H108)*SUM(E104:E108)</f>
        <v>0</v>
      </c>
      <c r="K108" s="16"/>
    </row>
    <row r="109" spans="1:11" ht="30.75" thickTop="1" x14ac:dyDescent="0.25">
      <c r="A109" s="1" t="s">
        <v>19</v>
      </c>
      <c r="B109" s="1" t="s">
        <v>0</v>
      </c>
      <c r="C109" s="1" t="s">
        <v>5</v>
      </c>
      <c r="D109" s="1" t="s">
        <v>42</v>
      </c>
      <c r="E109" s="14" t="s">
        <v>6</v>
      </c>
      <c r="F109" s="1" t="s">
        <v>44</v>
      </c>
      <c r="G109" s="20" t="s">
        <v>8</v>
      </c>
      <c r="H109" s="20" t="s">
        <v>12</v>
      </c>
      <c r="I109" s="20" t="s">
        <v>13</v>
      </c>
      <c r="J109" s="20" t="s">
        <v>16</v>
      </c>
      <c r="K109" s="1" t="s">
        <v>20</v>
      </c>
    </row>
    <row r="110" spans="1:11" x14ac:dyDescent="0.25">
      <c r="A110" s="18">
        <v>19</v>
      </c>
      <c r="B110" s="22"/>
      <c r="C110" s="3"/>
      <c r="D110" s="3"/>
      <c r="E110" s="4"/>
      <c r="F110" s="24" t="s">
        <v>48</v>
      </c>
      <c r="G110" s="21"/>
      <c r="H110" s="21"/>
      <c r="I110" s="21"/>
      <c r="J110" s="21"/>
      <c r="K110" s="18">
        <f>RANK(J112,O$3:O$32)</f>
        <v>26</v>
      </c>
    </row>
    <row r="111" spans="1:11" x14ac:dyDescent="0.25">
      <c r="A111" s="18"/>
      <c r="B111" s="22"/>
      <c r="C111" s="3" t="s">
        <v>171</v>
      </c>
      <c r="D111" s="3" t="s">
        <v>159</v>
      </c>
      <c r="E111" s="4"/>
      <c r="F111" s="25"/>
      <c r="G111" s="3" t="s">
        <v>7</v>
      </c>
      <c r="H111" s="3" t="s">
        <v>10</v>
      </c>
      <c r="I111" s="3" t="s">
        <v>14</v>
      </c>
      <c r="J111" s="3" t="s">
        <v>17</v>
      </c>
      <c r="K111" s="18"/>
    </row>
    <row r="112" spans="1:11" x14ac:dyDescent="0.25">
      <c r="A112" s="18"/>
      <c r="B112" s="22"/>
      <c r="C112" s="3" t="s">
        <v>172</v>
      </c>
      <c r="D112" s="3" t="s">
        <v>159</v>
      </c>
      <c r="E112" s="4"/>
      <c r="F112" s="4" t="s">
        <v>45</v>
      </c>
      <c r="G112" s="3"/>
      <c r="H112" s="3"/>
      <c r="I112" s="3"/>
      <c r="J112" s="3">
        <f>F113+((I112-H112)*SUM(E110:E114))</f>
        <v>0</v>
      </c>
      <c r="K112" s="18"/>
    </row>
    <row r="113" spans="1:11" x14ac:dyDescent="0.25">
      <c r="A113" s="18"/>
      <c r="B113" s="22"/>
      <c r="C113" s="3"/>
      <c r="D113" s="3"/>
      <c r="E113" s="4"/>
      <c r="F113" s="24">
        <f>IF(F110="non",0,1000)</f>
        <v>0</v>
      </c>
      <c r="G113" s="3" t="s">
        <v>9</v>
      </c>
      <c r="H113" s="3" t="s">
        <v>11</v>
      </c>
      <c r="I113" s="3" t="s">
        <v>15</v>
      </c>
      <c r="J113" s="3" t="s">
        <v>18</v>
      </c>
      <c r="K113" s="18"/>
    </row>
    <row r="114" spans="1:11" ht="15.75" thickBot="1" x14ac:dyDescent="0.3">
      <c r="A114" s="19"/>
      <c r="B114" s="23"/>
      <c r="C114" s="6"/>
      <c r="D114" s="6"/>
      <c r="E114" s="7"/>
      <c r="F114" s="26"/>
      <c r="G114" s="7"/>
      <c r="H114" s="7"/>
      <c r="I114" s="7"/>
      <c r="J114" s="6">
        <f>(I114-H114)*SUM(E110:E114)</f>
        <v>0</v>
      </c>
      <c r="K114" s="18"/>
    </row>
    <row r="115" spans="1:11" ht="30.75" thickTop="1" x14ac:dyDescent="0.25">
      <c r="A115" s="8" t="s">
        <v>19</v>
      </c>
      <c r="B115" s="8" t="s">
        <v>0</v>
      </c>
      <c r="C115" s="8" t="s">
        <v>5</v>
      </c>
      <c r="D115" s="8" t="s">
        <v>42</v>
      </c>
      <c r="E115" s="9" t="s">
        <v>6</v>
      </c>
      <c r="F115" s="8" t="s">
        <v>44</v>
      </c>
      <c r="G115" s="27" t="s">
        <v>8</v>
      </c>
      <c r="H115" s="27" t="s">
        <v>12</v>
      </c>
      <c r="I115" s="27" t="s">
        <v>13</v>
      </c>
      <c r="J115" s="27" t="s">
        <v>16</v>
      </c>
      <c r="K115" s="8" t="s">
        <v>20</v>
      </c>
    </row>
    <row r="116" spans="1:11" x14ac:dyDescent="0.25">
      <c r="A116" s="16">
        <v>20</v>
      </c>
      <c r="B116" s="29"/>
      <c r="C116" s="10" t="s">
        <v>195</v>
      </c>
      <c r="D116" s="10" t="s">
        <v>135</v>
      </c>
      <c r="E116" s="11">
        <v>1</v>
      </c>
      <c r="F116" s="31" t="s">
        <v>48</v>
      </c>
      <c r="G116" s="28"/>
      <c r="H116" s="28"/>
      <c r="I116" s="28"/>
      <c r="J116" s="28"/>
      <c r="K116" s="16">
        <f>RANK(J118,O$3:O$32)</f>
        <v>22</v>
      </c>
    </row>
    <row r="117" spans="1:11" x14ac:dyDescent="0.25">
      <c r="A117" s="16"/>
      <c r="B117" s="29"/>
      <c r="C117" s="10" t="s">
        <v>173</v>
      </c>
      <c r="D117" s="10" t="s">
        <v>159</v>
      </c>
      <c r="E117" s="11">
        <v>1</v>
      </c>
      <c r="F117" s="32"/>
      <c r="G117" s="10" t="s">
        <v>7</v>
      </c>
      <c r="H117" s="10" t="s">
        <v>10</v>
      </c>
      <c r="I117" s="10" t="s">
        <v>14</v>
      </c>
      <c r="J117" s="10" t="s">
        <v>17</v>
      </c>
      <c r="K117" s="16"/>
    </row>
    <row r="118" spans="1:11" x14ac:dyDescent="0.25">
      <c r="A118" s="16"/>
      <c r="B118" s="29"/>
      <c r="C118" s="10" t="s">
        <v>174</v>
      </c>
      <c r="D118" s="10" t="s">
        <v>159</v>
      </c>
      <c r="E118" s="11">
        <v>1</v>
      </c>
      <c r="F118" s="11" t="s">
        <v>45</v>
      </c>
      <c r="G118" s="10"/>
      <c r="H118" s="10">
        <v>252</v>
      </c>
      <c r="I118" s="10">
        <v>3343</v>
      </c>
      <c r="J118" s="10">
        <f>F119+((I118-H118)*SUM(E116:E120))</f>
        <v>9273</v>
      </c>
      <c r="K118" s="16"/>
    </row>
    <row r="119" spans="1:11" x14ac:dyDescent="0.25">
      <c r="A119" s="16"/>
      <c r="B119" s="29"/>
      <c r="C119" s="10" t="s">
        <v>196</v>
      </c>
      <c r="D119" s="10"/>
      <c r="E119" s="11"/>
      <c r="F119" s="31">
        <f>IF(F116="non",0,1000)</f>
        <v>0</v>
      </c>
      <c r="G119" s="10" t="s">
        <v>9</v>
      </c>
      <c r="H119" s="10" t="s">
        <v>11</v>
      </c>
      <c r="I119" s="10" t="s">
        <v>15</v>
      </c>
      <c r="J119" s="10" t="s">
        <v>18</v>
      </c>
      <c r="K119" s="16"/>
    </row>
    <row r="120" spans="1:11" ht="15.75" thickBot="1" x14ac:dyDescent="0.3">
      <c r="A120" s="17"/>
      <c r="B120" s="30"/>
      <c r="C120" s="12" t="s">
        <v>197</v>
      </c>
      <c r="D120" s="12"/>
      <c r="E120" s="13"/>
      <c r="F120" s="33"/>
      <c r="G120" s="13"/>
      <c r="H120" s="13">
        <v>0.17</v>
      </c>
      <c r="I120" s="13">
        <v>0.8</v>
      </c>
      <c r="J120" s="12">
        <v>2.35</v>
      </c>
      <c r="K120" s="16"/>
    </row>
    <row r="121" spans="1:11" ht="30.75" thickTop="1" x14ac:dyDescent="0.25">
      <c r="A121" s="1" t="s">
        <v>19</v>
      </c>
      <c r="B121" s="1" t="s">
        <v>0</v>
      </c>
      <c r="C121" s="1" t="s">
        <v>5</v>
      </c>
      <c r="D121" s="1" t="s">
        <v>42</v>
      </c>
      <c r="E121" s="14" t="s">
        <v>6</v>
      </c>
      <c r="F121" s="1" t="s">
        <v>44</v>
      </c>
      <c r="G121" s="20" t="s">
        <v>8</v>
      </c>
      <c r="H121" s="20" t="s">
        <v>12</v>
      </c>
      <c r="I121" s="20" t="s">
        <v>13</v>
      </c>
      <c r="J121" s="20" t="s">
        <v>16</v>
      </c>
      <c r="K121" s="1" t="s">
        <v>20</v>
      </c>
    </row>
    <row r="122" spans="1:11" x14ac:dyDescent="0.25">
      <c r="A122" s="18">
        <v>21</v>
      </c>
      <c r="B122" s="22" t="s">
        <v>213</v>
      </c>
      <c r="C122" s="3" t="s">
        <v>212</v>
      </c>
      <c r="D122" s="3"/>
      <c r="E122" s="4">
        <v>1</v>
      </c>
      <c r="F122" s="24" t="s">
        <v>48</v>
      </c>
      <c r="G122" s="21"/>
      <c r="H122" s="21"/>
      <c r="I122" s="21"/>
      <c r="J122" s="21"/>
      <c r="K122" s="18">
        <f>RANK(J124,O$3:O$32)</f>
        <v>9</v>
      </c>
    </row>
    <row r="123" spans="1:11" x14ac:dyDescent="0.25">
      <c r="A123" s="18"/>
      <c r="B123" s="22"/>
      <c r="C123" s="3" t="s">
        <v>178</v>
      </c>
      <c r="D123" s="3" t="s">
        <v>175</v>
      </c>
      <c r="E123" s="4">
        <v>1</v>
      </c>
      <c r="F123" s="25"/>
      <c r="G123" s="3" t="s">
        <v>7</v>
      </c>
      <c r="H123" s="3" t="s">
        <v>10</v>
      </c>
      <c r="I123" s="3" t="s">
        <v>14</v>
      </c>
      <c r="J123" s="3" t="s">
        <v>17</v>
      </c>
      <c r="K123" s="18"/>
    </row>
    <row r="124" spans="1:11" x14ac:dyDescent="0.25">
      <c r="A124" s="18"/>
      <c r="B124" s="22"/>
      <c r="C124" s="3" t="s">
        <v>177</v>
      </c>
      <c r="D124" s="3" t="s">
        <v>175</v>
      </c>
      <c r="E124" s="4">
        <v>1</v>
      </c>
      <c r="F124" s="4" t="s">
        <v>45</v>
      </c>
      <c r="G124" s="3"/>
      <c r="H124" s="3">
        <v>178</v>
      </c>
      <c r="I124" s="3">
        <v>3804</v>
      </c>
      <c r="J124" s="3">
        <f>F125+((I124-H124)*SUM(E122:E126))</f>
        <v>14504</v>
      </c>
      <c r="K124" s="18"/>
    </row>
    <row r="125" spans="1:11" x14ac:dyDescent="0.25">
      <c r="A125" s="18"/>
      <c r="B125" s="22"/>
      <c r="C125" s="3" t="s">
        <v>176</v>
      </c>
      <c r="D125" s="3" t="s">
        <v>175</v>
      </c>
      <c r="E125" s="4">
        <v>1</v>
      </c>
      <c r="F125" s="24">
        <f>IF(F122="non",0,1000)</f>
        <v>0</v>
      </c>
      <c r="G125" s="3" t="s">
        <v>9</v>
      </c>
      <c r="H125" s="3" t="s">
        <v>11</v>
      </c>
      <c r="I125" s="3" t="s">
        <v>15</v>
      </c>
      <c r="J125" s="3" t="s">
        <v>18</v>
      </c>
      <c r="K125" s="18"/>
    </row>
    <row r="126" spans="1:11" ht="15.75" thickBot="1" x14ac:dyDescent="0.3">
      <c r="A126" s="19"/>
      <c r="B126" s="23"/>
      <c r="C126" s="6"/>
      <c r="D126" s="6"/>
      <c r="E126" s="7"/>
      <c r="F126" s="26"/>
      <c r="G126" s="7"/>
      <c r="H126" s="7">
        <v>0.12</v>
      </c>
      <c r="I126" s="7">
        <v>2.68</v>
      </c>
      <c r="J126" s="6">
        <f>(I126-H126)*SUM(E122:E126)</f>
        <v>10.24</v>
      </c>
      <c r="K126" s="18"/>
    </row>
    <row r="127" spans="1:11" ht="30.75" thickTop="1" x14ac:dyDescent="0.25">
      <c r="A127" s="8" t="s">
        <v>19</v>
      </c>
      <c r="B127" s="8" t="s">
        <v>0</v>
      </c>
      <c r="C127" s="8" t="s">
        <v>5</v>
      </c>
      <c r="D127" s="8" t="s">
        <v>42</v>
      </c>
      <c r="E127" s="9" t="s">
        <v>6</v>
      </c>
      <c r="F127" s="8" t="s">
        <v>44</v>
      </c>
      <c r="G127" s="27" t="s">
        <v>8</v>
      </c>
      <c r="H127" s="27" t="s">
        <v>12</v>
      </c>
      <c r="I127" s="27" t="s">
        <v>13</v>
      </c>
      <c r="J127" s="27" t="s">
        <v>16</v>
      </c>
      <c r="K127" s="8" t="s">
        <v>20</v>
      </c>
    </row>
    <row r="128" spans="1:11" x14ac:dyDescent="0.25">
      <c r="A128" s="16">
        <v>22</v>
      </c>
      <c r="B128" s="29"/>
      <c r="C128" s="10" t="s">
        <v>198</v>
      </c>
      <c r="D128" s="10"/>
      <c r="E128" s="11">
        <v>1</v>
      </c>
      <c r="F128" s="31" t="s">
        <v>48</v>
      </c>
      <c r="G128" s="28"/>
      <c r="H128" s="28"/>
      <c r="I128" s="28"/>
      <c r="J128" s="28"/>
      <c r="K128" s="16">
        <f>RANK(J130,O$3:O$32)</f>
        <v>16</v>
      </c>
    </row>
    <row r="129" spans="1:11" x14ac:dyDescent="0.25">
      <c r="A129" s="16"/>
      <c r="B129" s="29"/>
      <c r="C129" s="10" t="s">
        <v>179</v>
      </c>
      <c r="D129" s="10" t="s">
        <v>175</v>
      </c>
      <c r="E129" s="11">
        <v>1</v>
      </c>
      <c r="F129" s="32"/>
      <c r="G129" s="10" t="s">
        <v>7</v>
      </c>
      <c r="H129" s="10" t="s">
        <v>10</v>
      </c>
      <c r="I129" s="10" t="s">
        <v>14</v>
      </c>
      <c r="J129" s="10" t="s">
        <v>17</v>
      </c>
      <c r="K129" s="16"/>
    </row>
    <row r="130" spans="1:11" x14ac:dyDescent="0.25">
      <c r="A130" s="16"/>
      <c r="B130" s="29"/>
      <c r="C130" s="10" t="s">
        <v>180</v>
      </c>
      <c r="D130" s="10" t="s">
        <v>175</v>
      </c>
      <c r="E130" s="11">
        <v>1</v>
      </c>
      <c r="F130" s="11" t="s">
        <v>45</v>
      </c>
      <c r="G130" s="10"/>
      <c r="H130" s="10">
        <v>223</v>
      </c>
      <c r="I130" s="10">
        <v>3206</v>
      </c>
      <c r="J130" s="10">
        <f>F131+((I130-H130)*SUM(E128:E132))</f>
        <v>11932</v>
      </c>
      <c r="K130" s="16"/>
    </row>
    <row r="131" spans="1:11" x14ac:dyDescent="0.25">
      <c r="A131" s="16"/>
      <c r="B131" s="29"/>
      <c r="C131" s="10" t="s">
        <v>181</v>
      </c>
      <c r="D131" s="10" t="s">
        <v>175</v>
      </c>
      <c r="E131" s="11">
        <v>1</v>
      </c>
      <c r="F131" s="31">
        <f>IF(F128="non",0,1000)</f>
        <v>0</v>
      </c>
      <c r="G131" s="10" t="s">
        <v>9</v>
      </c>
      <c r="H131" s="10" t="s">
        <v>11</v>
      </c>
      <c r="I131" s="10" t="s">
        <v>15</v>
      </c>
      <c r="J131" s="10" t="s">
        <v>18</v>
      </c>
      <c r="K131" s="16"/>
    </row>
    <row r="132" spans="1:11" ht="15.75" thickBot="1" x14ac:dyDescent="0.3">
      <c r="A132" s="17"/>
      <c r="B132" s="30"/>
      <c r="C132" s="12"/>
      <c r="D132" s="12"/>
      <c r="E132" s="13"/>
      <c r="F132" s="33"/>
      <c r="G132" s="13"/>
      <c r="H132" s="13">
        <v>0.15</v>
      </c>
      <c r="I132" s="13">
        <v>2.25</v>
      </c>
      <c r="J132" s="12">
        <f>(I132-H132)*SUM(E128:E132)</f>
        <v>8.4</v>
      </c>
      <c r="K132" s="16"/>
    </row>
    <row r="133" spans="1:11" ht="30.75" thickTop="1" x14ac:dyDescent="0.25">
      <c r="A133" s="1" t="s">
        <v>19</v>
      </c>
      <c r="B133" s="1" t="s">
        <v>0</v>
      </c>
      <c r="C133" s="1" t="s">
        <v>5</v>
      </c>
      <c r="D133" s="1" t="s">
        <v>42</v>
      </c>
      <c r="E133" s="14" t="s">
        <v>6</v>
      </c>
      <c r="F133" s="1" t="s">
        <v>44</v>
      </c>
      <c r="G133" s="20" t="s">
        <v>8</v>
      </c>
      <c r="H133" s="20" t="s">
        <v>12</v>
      </c>
      <c r="I133" s="20" t="s">
        <v>13</v>
      </c>
      <c r="J133" s="20" t="s">
        <v>16</v>
      </c>
      <c r="K133" s="1" t="s">
        <v>20</v>
      </c>
    </row>
    <row r="134" spans="1:11" x14ac:dyDescent="0.25">
      <c r="A134" s="18">
        <v>23</v>
      </c>
      <c r="B134" s="22" t="s">
        <v>199</v>
      </c>
      <c r="C134" s="3" t="s">
        <v>200</v>
      </c>
      <c r="D134" s="3" t="s">
        <v>201</v>
      </c>
      <c r="E134" s="4">
        <v>1</v>
      </c>
      <c r="F134" s="24" t="s">
        <v>49</v>
      </c>
      <c r="G134" s="21"/>
      <c r="H134" s="21"/>
      <c r="I134" s="21"/>
      <c r="J134" s="21"/>
      <c r="K134" s="18">
        <f>RANK(J136,O$3:O$32)</f>
        <v>20</v>
      </c>
    </row>
    <row r="135" spans="1:11" x14ac:dyDescent="0.25">
      <c r="A135" s="18"/>
      <c r="B135" s="22"/>
      <c r="C135" s="3" t="s">
        <v>151</v>
      </c>
      <c r="D135" s="3" t="s">
        <v>202</v>
      </c>
      <c r="E135" s="4">
        <v>1</v>
      </c>
      <c r="F135" s="25"/>
      <c r="G135" s="3" t="s">
        <v>7</v>
      </c>
      <c r="H135" s="3" t="s">
        <v>10</v>
      </c>
      <c r="I135" s="3" t="s">
        <v>14</v>
      </c>
      <c r="J135" s="3" t="s">
        <v>17</v>
      </c>
      <c r="K135" s="18"/>
    </row>
    <row r="136" spans="1:11" x14ac:dyDescent="0.25">
      <c r="A136" s="18"/>
      <c r="B136" s="22"/>
      <c r="C136" s="3" t="s">
        <v>152</v>
      </c>
      <c r="D136" s="3" t="s">
        <v>202</v>
      </c>
      <c r="E136" s="4">
        <v>1</v>
      </c>
      <c r="F136" s="4" t="s">
        <v>45</v>
      </c>
      <c r="G136" s="3"/>
      <c r="H136" s="3">
        <v>285</v>
      </c>
      <c r="I136" s="3">
        <v>3500</v>
      </c>
      <c r="J136" s="3">
        <f>F137+((I136-H136)*SUM(E134:E138))</f>
        <v>10645</v>
      </c>
      <c r="K136" s="18"/>
    </row>
    <row r="137" spans="1:11" x14ac:dyDescent="0.25">
      <c r="A137" s="18"/>
      <c r="B137" s="22"/>
      <c r="C137" s="3"/>
      <c r="D137" s="3"/>
      <c r="E137" s="4"/>
      <c r="F137" s="24">
        <f>IF(F134="non",0,1000)</f>
        <v>1000</v>
      </c>
      <c r="G137" s="3" t="s">
        <v>9</v>
      </c>
      <c r="H137" s="3" t="s">
        <v>11</v>
      </c>
      <c r="I137" s="3" t="s">
        <v>15</v>
      </c>
      <c r="J137" s="3" t="s">
        <v>18</v>
      </c>
      <c r="K137" s="18"/>
    </row>
    <row r="138" spans="1:11" ht="15.75" thickBot="1" x14ac:dyDescent="0.3">
      <c r="A138" s="19"/>
      <c r="B138" s="23"/>
      <c r="C138" s="6"/>
      <c r="D138" s="6"/>
      <c r="E138" s="7"/>
      <c r="F138" s="26"/>
      <c r="G138" s="7"/>
      <c r="H138" s="7">
        <v>0.2</v>
      </c>
      <c r="I138" s="7">
        <v>2.4500000000000002</v>
      </c>
      <c r="J138" s="6">
        <f>(I138-H138)*SUM(E134:E138)</f>
        <v>6.75</v>
      </c>
      <c r="K138" s="18"/>
    </row>
    <row r="139" spans="1:11" ht="30.75" thickTop="1" x14ac:dyDescent="0.25">
      <c r="A139" s="8" t="s">
        <v>19</v>
      </c>
      <c r="B139" s="8" t="s">
        <v>0</v>
      </c>
      <c r="C139" s="8" t="s">
        <v>5</v>
      </c>
      <c r="D139" s="8" t="s">
        <v>42</v>
      </c>
      <c r="E139" s="9" t="s">
        <v>6</v>
      </c>
      <c r="F139" s="8" t="s">
        <v>44</v>
      </c>
      <c r="G139" s="27" t="s">
        <v>8</v>
      </c>
      <c r="H139" s="27" t="s">
        <v>12</v>
      </c>
      <c r="I139" s="34" t="s">
        <v>203</v>
      </c>
      <c r="J139" s="27" t="s">
        <v>16</v>
      </c>
      <c r="K139" s="8" t="s">
        <v>20</v>
      </c>
    </row>
    <row r="140" spans="1:11" x14ac:dyDescent="0.25">
      <c r="A140" s="16">
        <v>24</v>
      </c>
      <c r="B140" s="29" t="s">
        <v>204</v>
      </c>
      <c r="C140" s="10" t="s">
        <v>205</v>
      </c>
      <c r="D140" s="10" t="s">
        <v>165</v>
      </c>
      <c r="E140" s="11">
        <v>1</v>
      </c>
      <c r="F140" s="31" t="s">
        <v>48</v>
      </c>
      <c r="G140" s="28"/>
      <c r="H140" s="28"/>
      <c r="I140" s="28"/>
      <c r="J140" s="28"/>
      <c r="K140" s="16">
        <f>RANK(J142,O$3:O$32)</f>
        <v>10</v>
      </c>
    </row>
    <row r="141" spans="1:11" x14ac:dyDescent="0.25">
      <c r="A141" s="16"/>
      <c r="B141" s="29"/>
      <c r="C141" s="10" t="s">
        <v>206</v>
      </c>
      <c r="D141" s="10" t="s">
        <v>188</v>
      </c>
      <c r="E141" s="11">
        <v>1</v>
      </c>
      <c r="F141" s="32"/>
      <c r="G141" s="10" t="s">
        <v>7</v>
      </c>
      <c r="H141" s="10" t="s">
        <v>10</v>
      </c>
      <c r="I141" s="10" t="s">
        <v>14</v>
      </c>
      <c r="J141" s="10" t="s">
        <v>17</v>
      </c>
      <c r="K141" s="16"/>
    </row>
    <row r="142" spans="1:11" x14ac:dyDescent="0.25">
      <c r="A142" s="16"/>
      <c r="B142" s="29"/>
      <c r="C142" s="10" t="s">
        <v>207</v>
      </c>
      <c r="D142" s="10"/>
      <c r="E142" s="11">
        <v>1</v>
      </c>
      <c r="F142" s="11" t="s">
        <v>45</v>
      </c>
      <c r="G142" s="10"/>
      <c r="H142" s="10">
        <v>178</v>
      </c>
      <c r="I142" s="10">
        <v>3640</v>
      </c>
      <c r="J142" s="10">
        <f>F143+((I142-H142)*SUM(E140:E144))</f>
        <v>13848</v>
      </c>
      <c r="K142" s="16"/>
    </row>
    <row r="143" spans="1:11" x14ac:dyDescent="0.25">
      <c r="A143" s="16"/>
      <c r="B143" s="29"/>
      <c r="C143" s="10" t="s">
        <v>208</v>
      </c>
      <c r="D143" s="10" t="s">
        <v>184</v>
      </c>
      <c r="E143" s="11">
        <v>1</v>
      </c>
      <c r="F143" s="31">
        <f>IF(F140="non",0,1000)</f>
        <v>0</v>
      </c>
      <c r="G143" s="10" t="s">
        <v>9</v>
      </c>
      <c r="H143" s="10" t="s">
        <v>11</v>
      </c>
      <c r="I143" s="10" t="s">
        <v>15</v>
      </c>
      <c r="J143" s="10" t="s">
        <v>18</v>
      </c>
      <c r="K143" s="16"/>
    </row>
    <row r="144" spans="1:11" ht="15.75" thickBot="1" x14ac:dyDescent="0.3">
      <c r="A144" s="17"/>
      <c r="B144" s="30"/>
      <c r="C144" s="12"/>
      <c r="D144" s="12"/>
      <c r="E144" s="13"/>
      <c r="F144" s="33"/>
      <c r="G144" s="13"/>
      <c r="H144" s="13">
        <v>0.12</v>
      </c>
      <c r="I144" s="13">
        <v>2.5299999999999998</v>
      </c>
      <c r="J144" s="12">
        <f>(I144-H144)*SUM(E140:E144)</f>
        <v>9.6399999999999988</v>
      </c>
      <c r="K144" s="16"/>
    </row>
    <row r="145" spans="1:11" ht="30.75" thickTop="1" x14ac:dyDescent="0.25">
      <c r="A145" s="1" t="s">
        <v>19</v>
      </c>
      <c r="B145" s="1" t="s">
        <v>0</v>
      </c>
      <c r="C145" s="1" t="s">
        <v>5</v>
      </c>
      <c r="D145" s="1" t="s">
        <v>42</v>
      </c>
      <c r="E145" s="14" t="s">
        <v>6</v>
      </c>
      <c r="F145" s="1" t="s">
        <v>44</v>
      </c>
      <c r="G145" s="20" t="s">
        <v>8</v>
      </c>
      <c r="H145" s="20" t="s">
        <v>12</v>
      </c>
      <c r="I145" s="20" t="s">
        <v>13</v>
      </c>
      <c r="J145" s="20" t="s">
        <v>16</v>
      </c>
      <c r="K145" s="1" t="s">
        <v>20</v>
      </c>
    </row>
    <row r="146" spans="1:11" x14ac:dyDescent="0.25">
      <c r="A146" s="18">
        <v>25</v>
      </c>
      <c r="B146" s="22"/>
      <c r="C146" s="3" t="s">
        <v>209</v>
      </c>
      <c r="D146" s="3" t="s">
        <v>65</v>
      </c>
      <c r="E146" s="4">
        <v>1</v>
      </c>
      <c r="F146" s="24" t="s">
        <v>49</v>
      </c>
      <c r="G146" s="21"/>
      <c r="H146" s="21"/>
      <c r="I146" s="21"/>
      <c r="J146" s="21"/>
      <c r="K146" s="18">
        <f>RANK(J148,O$3:O$32)</f>
        <v>18</v>
      </c>
    </row>
    <row r="147" spans="1:11" x14ac:dyDescent="0.25">
      <c r="A147" s="18"/>
      <c r="B147" s="22"/>
      <c r="C147" s="3" t="s">
        <v>210</v>
      </c>
      <c r="D147" s="3"/>
      <c r="E147" s="4">
        <v>1</v>
      </c>
      <c r="F147" s="25"/>
      <c r="G147" s="3" t="s">
        <v>7</v>
      </c>
      <c r="H147" s="3" t="s">
        <v>10</v>
      </c>
      <c r="I147" s="3" t="s">
        <v>14</v>
      </c>
      <c r="J147" s="3" t="s">
        <v>17</v>
      </c>
      <c r="K147" s="18"/>
    </row>
    <row r="148" spans="1:11" x14ac:dyDescent="0.25">
      <c r="A148" s="18"/>
      <c r="B148" s="22"/>
      <c r="C148" s="3" t="s">
        <v>211</v>
      </c>
      <c r="D148" s="3"/>
      <c r="E148" s="4">
        <v>1</v>
      </c>
      <c r="F148" s="4" t="s">
        <v>45</v>
      </c>
      <c r="G148" s="3"/>
      <c r="H148" s="3">
        <v>286</v>
      </c>
      <c r="I148" s="3">
        <v>3595</v>
      </c>
      <c r="J148" s="3">
        <f>F149+((I148-H148)*SUM(E146:E150))</f>
        <v>10927</v>
      </c>
      <c r="K148" s="18"/>
    </row>
    <row r="149" spans="1:11" x14ac:dyDescent="0.25">
      <c r="A149" s="18"/>
      <c r="B149" s="22"/>
      <c r="C149" s="3"/>
      <c r="D149" s="3"/>
      <c r="E149" s="4"/>
      <c r="F149" s="24">
        <f>IF(F146="non",0,1000)</f>
        <v>1000</v>
      </c>
      <c r="G149" s="3" t="s">
        <v>9</v>
      </c>
      <c r="H149" s="3" t="s">
        <v>11</v>
      </c>
      <c r="I149" s="3" t="s">
        <v>15</v>
      </c>
      <c r="J149" s="3" t="s">
        <v>18</v>
      </c>
      <c r="K149" s="18"/>
    </row>
    <row r="150" spans="1:11" ht="15.75" thickBot="1" x14ac:dyDescent="0.3">
      <c r="A150" s="19"/>
      <c r="B150" s="23"/>
      <c r="C150" s="6"/>
      <c r="D150" s="6"/>
      <c r="E150" s="7"/>
      <c r="F150" s="26"/>
      <c r="G150" s="7"/>
      <c r="H150" s="7">
        <v>0.2</v>
      </c>
      <c r="I150" s="7">
        <v>2.5299999999999998</v>
      </c>
      <c r="J150" s="6">
        <f>(I150-H150)*SUM(E146:E150)</f>
        <v>6.9899999999999984</v>
      </c>
      <c r="K150" s="18"/>
    </row>
    <row r="151" spans="1:11" ht="30.75" thickTop="1" x14ac:dyDescent="0.25">
      <c r="A151" s="8" t="s">
        <v>19</v>
      </c>
      <c r="B151" s="8" t="s">
        <v>0</v>
      </c>
      <c r="C151" s="8" t="s">
        <v>5</v>
      </c>
      <c r="D151" s="8" t="s">
        <v>42</v>
      </c>
      <c r="E151" s="9" t="s">
        <v>6</v>
      </c>
      <c r="F151" s="8" t="s">
        <v>44</v>
      </c>
      <c r="G151" s="27" t="s">
        <v>8</v>
      </c>
      <c r="H151" s="27" t="s">
        <v>12</v>
      </c>
      <c r="I151" s="27" t="s">
        <v>13</v>
      </c>
      <c r="J151" s="27" t="s">
        <v>16</v>
      </c>
      <c r="K151" s="8" t="s">
        <v>20</v>
      </c>
    </row>
    <row r="152" spans="1:11" x14ac:dyDescent="0.25">
      <c r="A152" s="16">
        <v>26</v>
      </c>
      <c r="B152" s="29" t="s">
        <v>194</v>
      </c>
      <c r="C152" s="10" t="s">
        <v>193</v>
      </c>
      <c r="D152" s="10"/>
      <c r="E152" s="11">
        <v>1</v>
      </c>
      <c r="F152" s="31" t="s">
        <v>49</v>
      </c>
      <c r="G152" s="28"/>
      <c r="H152" s="28"/>
      <c r="I152" s="28"/>
      <c r="J152" s="28"/>
      <c r="K152" s="16">
        <f>RANK(J154,O$3:O$32)</f>
        <v>15</v>
      </c>
    </row>
    <row r="153" spans="1:11" x14ac:dyDescent="0.25">
      <c r="A153" s="16"/>
      <c r="B153" s="29"/>
      <c r="C153" s="10" t="s">
        <v>214</v>
      </c>
      <c r="D153" s="10"/>
      <c r="E153" s="11">
        <v>1</v>
      </c>
      <c r="F153" s="32"/>
      <c r="G153" s="10" t="s">
        <v>7</v>
      </c>
      <c r="H153" s="10" t="s">
        <v>10</v>
      </c>
      <c r="I153" s="10" t="s">
        <v>14</v>
      </c>
      <c r="J153" s="10" t="s">
        <v>17</v>
      </c>
      <c r="K153" s="16"/>
    </row>
    <row r="154" spans="1:11" x14ac:dyDescent="0.25">
      <c r="A154" s="16"/>
      <c r="B154" s="29"/>
      <c r="C154" s="10" t="s">
        <v>215</v>
      </c>
      <c r="D154" s="10"/>
      <c r="E154" s="11">
        <v>1</v>
      </c>
      <c r="F154" s="11" t="s">
        <v>45</v>
      </c>
      <c r="G154" s="10"/>
      <c r="H154" s="10">
        <v>193</v>
      </c>
      <c r="I154" s="10">
        <v>3960</v>
      </c>
      <c r="J154" s="10">
        <f>F155+((I154-H154)*SUM(E152:E156))</f>
        <v>12301</v>
      </c>
      <c r="K154" s="16"/>
    </row>
    <row r="155" spans="1:11" x14ac:dyDescent="0.25">
      <c r="A155" s="16"/>
      <c r="B155" s="29"/>
      <c r="C155" s="10"/>
      <c r="D155" s="10"/>
      <c r="E155" s="11"/>
      <c r="F155" s="31">
        <f>IF(F152="non",0,1000)</f>
        <v>1000</v>
      </c>
      <c r="G155" s="10" t="s">
        <v>9</v>
      </c>
      <c r="H155" s="10" t="s">
        <v>11</v>
      </c>
      <c r="I155" s="10" t="s">
        <v>15</v>
      </c>
      <c r="J155" s="10" t="s">
        <v>18</v>
      </c>
      <c r="K155" s="16"/>
    </row>
    <row r="156" spans="1:11" ht="15.75" thickBot="1" x14ac:dyDescent="0.3">
      <c r="A156" s="17"/>
      <c r="B156" s="30"/>
      <c r="C156" s="12"/>
      <c r="D156" s="12"/>
      <c r="E156" s="13"/>
      <c r="F156" s="33"/>
      <c r="G156" s="13"/>
      <c r="H156" s="13">
        <v>0.12</v>
      </c>
      <c r="I156" s="13">
        <v>2.61</v>
      </c>
      <c r="J156" s="12">
        <f>(I156-H156)*SUM(E152:E156)</f>
        <v>7.4699999999999989</v>
      </c>
      <c r="K156" s="16"/>
    </row>
    <row r="157" spans="1:11" ht="30.75" thickTop="1" x14ac:dyDescent="0.25">
      <c r="A157" s="1" t="s">
        <v>19</v>
      </c>
      <c r="B157" s="1" t="s">
        <v>0</v>
      </c>
      <c r="C157" s="1" t="s">
        <v>5</v>
      </c>
      <c r="D157" s="1" t="s">
        <v>42</v>
      </c>
      <c r="E157" s="14" t="s">
        <v>6</v>
      </c>
      <c r="F157" s="1" t="s">
        <v>44</v>
      </c>
      <c r="G157" s="20" t="s">
        <v>8</v>
      </c>
      <c r="H157" s="20" t="s">
        <v>12</v>
      </c>
      <c r="I157" s="20" t="s">
        <v>13</v>
      </c>
      <c r="J157" s="20" t="s">
        <v>16</v>
      </c>
      <c r="K157" s="1" t="s">
        <v>20</v>
      </c>
    </row>
    <row r="158" spans="1:11" x14ac:dyDescent="0.25">
      <c r="A158" s="18">
        <v>27</v>
      </c>
      <c r="B158" s="22" t="s">
        <v>222</v>
      </c>
      <c r="C158" s="3" t="s">
        <v>216</v>
      </c>
      <c r="D158" s="3" t="s">
        <v>65</v>
      </c>
      <c r="E158" s="4">
        <v>1</v>
      </c>
      <c r="F158" s="24" t="s">
        <v>48</v>
      </c>
      <c r="G158" s="21"/>
      <c r="H158" s="21"/>
      <c r="I158" s="21"/>
      <c r="J158" s="21"/>
      <c r="K158" s="18">
        <f>RANK(J160,O$3:O$32)</f>
        <v>14</v>
      </c>
    </row>
    <row r="159" spans="1:11" x14ac:dyDescent="0.25">
      <c r="A159" s="18"/>
      <c r="B159" s="22"/>
      <c r="C159" s="3" t="s">
        <v>217</v>
      </c>
      <c r="D159" s="3" t="s">
        <v>218</v>
      </c>
      <c r="E159" s="4">
        <v>1</v>
      </c>
      <c r="F159" s="25"/>
      <c r="G159" s="3" t="s">
        <v>7</v>
      </c>
      <c r="H159" s="3" t="s">
        <v>10</v>
      </c>
      <c r="I159" s="3" t="s">
        <v>14</v>
      </c>
      <c r="J159" s="3" t="s">
        <v>17</v>
      </c>
      <c r="K159" s="18"/>
    </row>
    <row r="160" spans="1:11" x14ac:dyDescent="0.25">
      <c r="A160" s="18"/>
      <c r="B160" s="22"/>
      <c r="C160" s="3" t="s">
        <v>219</v>
      </c>
      <c r="D160" s="3" t="s">
        <v>218</v>
      </c>
      <c r="E160" s="4">
        <v>1</v>
      </c>
      <c r="F160" s="4" t="s">
        <v>45</v>
      </c>
      <c r="G160" s="3"/>
      <c r="H160" s="3">
        <v>191</v>
      </c>
      <c r="I160" s="3">
        <v>2704</v>
      </c>
      <c r="J160" s="3">
        <f>F161+((I160-H160)*SUM(E158:E162))</f>
        <v>12565</v>
      </c>
      <c r="K160" s="18"/>
    </row>
    <row r="161" spans="1:11" x14ac:dyDescent="0.25">
      <c r="A161" s="18"/>
      <c r="B161" s="22"/>
      <c r="C161" s="3" t="s">
        <v>220</v>
      </c>
      <c r="D161" s="3" t="s">
        <v>218</v>
      </c>
      <c r="E161" s="4">
        <v>1</v>
      </c>
      <c r="F161" s="24">
        <f>IF(F158="non",0,1000)</f>
        <v>0</v>
      </c>
      <c r="G161" s="3" t="s">
        <v>9</v>
      </c>
      <c r="H161" s="3" t="s">
        <v>11</v>
      </c>
      <c r="I161" s="3" t="s">
        <v>15</v>
      </c>
      <c r="J161" s="3" t="s">
        <v>18</v>
      </c>
      <c r="K161" s="18"/>
    </row>
    <row r="162" spans="1:11" ht="15.75" thickBot="1" x14ac:dyDescent="0.3">
      <c r="A162" s="19"/>
      <c r="B162" s="23"/>
      <c r="C162" s="6" t="s">
        <v>221</v>
      </c>
      <c r="D162" s="6" t="s">
        <v>218</v>
      </c>
      <c r="E162" s="7">
        <v>1</v>
      </c>
      <c r="F162" s="26"/>
      <c r="G162" s="7"/>
      <c r="H162" s="7">
        <v>0.13</v>
      </c>
      <c r="I162" s="7">
        <v>1.99</v>
      </c>
      <c r="J162" s="6">
        <f>(I162-H162)*SUM(E158:E162)</f>
        <v>9.2999999999999989</v>
      </c>
      <c r="K162" s="18"/>
    </row>
    <row r="163" spans="1:11" ht="30.75" thickTop="1" x14ac:dyDescent="0.25">
      <c r="A163" s="8" t="s">
        <v>19</v>
      </c>
      <c r="B163" s="8" t="s">
        <v>0</v>
      </c>
      <c r="C163" s="8" t="s">
        <v>5</v>
      </c>
      <c r="D163" s="8" t="s">
        <v>42</v>
      </c>
      <c r="E163" s="9" t="s">
        <v>6</v>
      </c>
      <c r="F163" s="8" t="s">
        <v>44</v>
      </c>
      <c r="G163" s="27" t="s">
        <v>8</v>
      </c>
      <c r="H163" s="27" t="s">
        <v>12</v>
      </c>
      <c r="I163" s="27" t="s">
        <v>13</v>
      </c>
      <c r="J163" s="27" t="s">
        <v>16</v>
      </c>
      <c r="K163" s="8" t="s">
        <v>20</v>
      </c>
    </row>
    <row r="164" spans="1:11" x14ac:dyDescent="0.25">
      <c r="A164" s="16">
        <v>28</v>
      </c>
      <c r="B164" s="29"/>
      <c r="C164" s="10"/>
      <c r="D164" s="10"/>
      <c r="E164" s="11"/>
      <c r="F164" s="31" t="s">
        <v>48</v>
      </c>
      <c r="G164" s="28"/>
      <c r="H164" s="28"/>
      <c r="I164" s="28"/>
      <c r="J164" s="28"/>
      <c r="K164" s="16">
        <f>RANK(J166,O$3:O$32)</f>
        <v>26</v>
      </c>
    </row>
    <row r="165" spans="1:11" x14ac:dyDescent="0.25">
      <c r="A165" s="16"/>
      <c r="B165" s="29"/>
      <c r="C165" s="10"/>
      <c r="D165" s="10"/>
      <c r="E165" s="11"/>
      <c r="F165" s="32"/>
      <c r="G165" s="10" t="s">
        <v>7</v>
      </c>
      <c r="H165" s="10" t="s">
        <v>10</v>
      </c>
      <c r="I165" s="10" t="s">
        <v>14</v>
      </c>
      <c r="J165" s="10" t="s">
        <v>17</v>
      </c>
      <c r="K165" s="16"/>
    </row>
    <row r="166" spans="1:11" x14ac:dyDescent="0.25">
      <c r="A166" s="16"/>
      <c r="B166" s="29"/>
      <c r="C166" s="10"/>
      <c r="D166" s="10"/>
      <c r="E166" s="11"/>
      <c r="F166" s="11" t="s">
        <v>45</v>
      </c>
      <c r="G166" s="10"/>
      <c r="H166" s="10"/>
      <c r="I166" s="10"/>
      <c r="J166" s="10">
        <f>F167+((I166-H166)*SUM(E164:E168))</f>
        <v>0</v>
      </c>
      <c r="K166" s="16"/>
    </row>
    <row r="167" spans="1:11" x14ac:dyDescent="0.25">
      <c r="A167" s="16"/>
      <c r="B167" s="29"/>
      <c r="C167" s="10"/>
      <c r="D167" s="10"/>
      <c r="E167" s="11"/>
      <c r="F167" s="31">
        <f>IF(F164="non",0,1000)</f>
        <v>0</v>
      </c>
      <c r="G167" s="10" t="s">
        <v>9</v>
      </c>
      <c r="H167" s="10" t="s">
        <v>11</v>
      </c>
      <c r="I167" s="10" t="s">
        <v>15</v>
      </c>
      <c r="J167" s="10" t="s">
        <v>18</v>
      </c>
      <c r="K167" s="16"/>
    </row>
    <row r="168" spans="1:11" ht="15.75" thickBot="1" x14ac:dyDescent="0.3">
      <c r="A168" s="17"/>
      <c r="B168" s="30"/>
      <c r="C168" s="12"/>
      <c r="D168" s="12"/>
      <c r="E168" s="13"/>
      <c r="F168" s="33"/>
      <c r="G168" s="13"/>
      <c r="H168" s="13"/>
      <c r="I168" s="13"/>
      <c r="J168" s="12">
        <f>(I168-H168)*SUM(E164:E168)</f>
        <v>0</v>
      </c>
      <c r="K168" s="16"/>
    </row>
    <row r="169" spans="1:11" ht="30.75" thickTop="1" x14ac:dyDescent="0.25">
      <c r="A169" s="1" t="s">
        <v>19</v>
      </c>
      <c r="B169" s="1" t="s">
        <v>0</v>
      </c>
      <c r="C169" s="1" t="s">
        <v>5</v>
      </c>
      <c r="D169" s="1" t="s">
        <v>42</v>
      </c>
      <c r="E169" s="14" t="s">
        <v>6</v>
      </c>
      <c r="F169" s="1" t="s">
        <v>44</v>
      </c>
      <c r="G169" s="20" t="s">
        <v>8</v>
      </c>
      <c r="H169" s="20" t="s">
        <v>12</v>
      </c>
      <c r="I169" s="20" t="s">
        <v>13</v>
      </c>
      <c r="J169" s="20" t="s">
        <v>16</v>
      </c>
      <c r="K169" s="1" t="s">
        <v>20</v>
      </c>
    </row>
    <row r="170" spans="1:11" x14ac:dyDescent="0.25">
      <c r="A170" s="18">
        <v>29</v>
      </c>
      <c r="B170" s="22"/>
      <c r="C170" s="3"/>
      <c r="D170" s="3"/>
      <c r="E170" s="4"/>
      <c r="F170" s="24" t="s">
        <v>48</v>
      </c>
      <c r="G170" s="21"/>
      <c r="H170" s="21"/>
      <c r="I170" s="21"/>
      <c r="J170" s="21"/>
      <c r="K170" s="18">
        <f>RANK(J172,O$3:O$32)</f>
        <v>26</v>
      </c>
    </row>
    <row r="171" spans="1:11" x14ac:dyDescent="0.25">
      <c r="A171" s="18"/>
      <c r="B171" s="22"/>
      <c r="C171" s="3"/>
      <c r="D171" s="3"/>
      <c r="E171" s="4"/>
      <c r="F171" s="25"/>
      <c r="G171" s="3" t="s">
        <v>7</v>
      </c>
      <c r="H171" s="3" t="s">
        <v>10</v>
      </c>
      <c r="I171" s="3" t="s">
        <v>14</v>
      </c>
      <c r="J171" s="3" t="s">
        <v>17</v>
      </c>
      <c r="K171" s="18"/>
    </row>
    <row r="172" spans="1:11" x14ac:dyDescent="0.25">
      <c r="A172" s="18"/>
      <c r="B172" s="22"/>
      <c r="C172" s="3"/>
      <c r="D172" s="3"/>
      <c r="E172" s="4"/>
      <c r="F172" s="4" t="s">
        <v>45</v>
      </c>
      <c r="G172" s="3"/>
      <c r="H172" s="3"/>
      <c r="I172" s="3"/>
      <c r="J172" s="3">
        <f>F173+((I172-H172)*SUM(E170:E174))</f>
        <v>0</v>
      </c>
      <c r="K172" s="18"/>
    </row>
    <row r="173" spans="1:11" x14ac:dyDescent="0.25">
      <c r="A173" s="18"/>
      <c r="B173" s="22"/>
      <c r="C173" s="3"/>
      <c r="D173" s="3"/>
      <c r="E173" s="4"/>
      <c r="F173" s="24">
        <f>IF(F170="non",0,1000)</f>
        <v>0</v>
      </c>
      <c r="G173" s="3" t="s">
        <v>9</v>
      </c>
      <c r="H173" s="3" t="s">
        <v>11</v>
      </c>
      <c r="I173" s="3" t="s">
        <v>15</v>
      </c>
      <c r="J173" s="3" t="s">
        <v>18</v>
      </c>
      <c r="K173" s="18"/>
    </row>
    <row r="174" spans="1:11" ht="15.75" thickBot="1" x14ac:dyDescent="0.3">
      <c r="A174" s="19"/>
      <c r="B174" s="23"/>
      <c r="C174" s="6"/>
      <c r="D174" s="6"/>
      <c r="E174" s="7"/>
      <c r="F174" s="26"/>
      <c r="G174" s="7"/>
      <c r="H174" s="7"/>
      <c r="I174" s="7"/>
      <c r="J174" s="6">
        <f>(I174-H174)*SUM(E170:E174)</f>
        <v>0</v>
      </c>
      <c r="K174" s="18"/>
    </row>
    <row r="175" spans="1:11" ht="30.75" thickTop="1" x14ac:dyDescent="0.25">
      <c r="A175" s="8" t="s">
        <v>19</v>
      </c>
      <c r="B175" s="8" t="s">
        <v>0</v>
      </c>
      <c r="C175" s="8" t="s">
        <v>5</v>
      </c>
      <c r="D175" s="8" t="s">
        <v>42</v>
      </c>
      <c r="E175" s="9" t="s">
        <v>6</v>
      </c>
      <c r="F175" s="8" t="s">
        <v>44</v>
      </c>
      <c r="G175" s="27" t="s">
        <v>8</v>
      </c>
      <c r="H175" s="27" t="s">
        <v>12</v>
      </c>
      <c r="I175" s="27" t="s">
        <v>13</v>
      </c>
      <c r="J175" s="27" t="s">
        <v>16</v>
      </c>
      <c r="K175" s="8" t="s">
        <v>20</v>
      </c>
    </row>
    <row r="176" spans="1:11" x14ac:dyDescent="0.25">
      <c r="A176" s="16">
        <v>30</v>
      </c>
      <c r="B176" s="29"/>
      <c r="C176" s="10"/>
      <c r="D176" s="10"/>
      <c r="E176" s="11"/>
      <c r="F176" s="31" t="s">
        <v>48</v>
      </c>
      <c r="G176" s="28"/>
      <c r="H176" s="28"/>
      <c r="I176" s="28"/>
      <c r="J176" s="28"/>
      <c r="K176" s="16">
        <f>RANK(J178,O$3:O$32)</f>
        <v>26</v>
      </c>
    </row>
    <row r="177" spans="1:11" x14ac:dyDescent="0.25">
      <c r="A177" s="16"/>
      <c r="B177" s="29"/>
      <c r="C177" s="10"/>
      <c r="D177" s="10"/>
      <c r="E177" s="11"/>
      <c r="F177" s="32"/>
      <c r="G177" s="10" t="s">
        <v>7</v>
      </c>
      <c r="H177" s="10" t="s">
        <v>10</v>
      </c>
      <c r="I177" s="10" t="s">
        <v>14</v>
      </c>
      <c r="J177" s="10" t="s">
        <v>17</v>
      </c>
      <c r="K177" s="16"/>
    </row>
    <row r="178" spans="1:11" x14ac:dyDescent="0.25">
      <c r="A178" s="16"/>
      <c r="B178" s="29"/>
      <c r="C178" s="10"/>
      <c r="D178" s="10"/>
      <c r="E178" s="11"/>
      <c r="F178" s="11" t="s">
        <v>45</v>
      </c>
      <c r="G178" s="10"/>
      <c r="H178" s="10"/>
      <c r="I178" s="10"/>
      <c r="J178" s="10">
        <f>F179+((I178-H178)*SUM(E176:E180))</f>
        <v>0</v>
      </c>
      <c r="K178" s="16"/>
    </row>
    <row r="179" spans="1:11" x14ac:dyDescent="0.25">
      <c r="A179" s="16"/>
      <c r="B179" s="29"/>
      <c r="C179" s="10"/>
      <c r="D179" s="10"/>
      <c r="E179" s="11"/>
      <c r="F179" s="31">
        <f>IF(F176="non",0,1000)</f>
        <v>0</v>
      </c>
      <c r="G179" s="10" t="s">
        <v>9</v>
      </c>
      <c r="H179" s="10" t="s">
        <v>11</v>
      </c>
      <c r="I179" s="10" t="s">
        <v>15</v>
      </c>
      <c r="J179" s="10" t="s">
        <v>18</v>
      </c>
      <c r="K179" s="16"/>
    </row>
    <row r="180" spans="1:11" ht="15.75" thickBot="1" x14ac:dyDescent="0.3">
      <c r="A180" s="17"/>
      <c r="B180" s="30"/>
      <c r="C180" s="12"/>
      <c r="D180" s="12"/>
      <c r="E180" s="13"/>
      <c r="F180" s="33"/>
      <c r="G180" s="13"/>
      <c r="H180" s="13"/>
      <c r="I180" s="13"/>
      <c r="J180" s="12">
        <f>(I180-H180)*SUM(E176:E180)</f>
        <v>0</v>
      </c>
      <c r="K180" s="16"/>
    </row>
    <row r="181" spans="1:11" ht="15.75" thickTop="1" x14ac:dyDescent="0.25"/>
  </sheetData>
  <mergeCells count="270">
    <mergeCell ref="K116:K120"/>
    <mergeCell ref="K62:K66"/>
    <mergeCell ref="K68:K72"/>
    <mergeCell ref="K74:K78"/>
    <mergeCell ref="K80:K84"/>
    <mergeCell ref="K86:K90"/>
    <mergeCell ref="K2:K6"/>
    <mergeCell ref="K8:K12"/>
    <mergeCell ref="K14:K18"/>
    <mergeCell ref="K20:K24"/>
    <mergeCell ref="K26:K30"/>
    <mergeCell ref="K32:K36"/>
    <mergeCell ref="K38:K42"/>
    <mergeCell ref="K44:K48"/>
    <mergeCell ref="K50:K54"/>
    <mergeCell ref="K56:K60"/>
    <mergeCell ref="K92:K96"/>
    <mergeCell ref="K98:K102"/>
    <mergeCell ref="K104:K108"/>
    <mergeCell ref="K110:K114"/>
    <mergeCell ref="A8:A12"/>
    <mergeCell ref="B2:B6"/>
    <mergeCell ref="B14:B18"/>
    <mergeCell ref="A14:A18"/>
    <mergeCell ref="A26:A30"/>
    <mergeCell ref="A2:A6"/>
    <mergeCell ref="B8:B12"/>
    <mergeCell ref="A20:A24"/>
    <mergeCell ref="B20:B24"/>
    <mergeCell ref="A32:A36"/>
    <mergeCell ref="B32:B36"/>
    <mergeCell ref="B26:B30"/>
    <mergeCell ref="G19:G20"/>
    <mergeCell ref="H19:H20"/>
    <mergeCell ref="I19:I20"/>
    <mergeCell ref="J19:J20"/>
    <mergeCell ref="F20:F21"/>
    <mergeCell ref="F23:F24"/>
    <mergeCell ref="G25:G26"/>
    <mergeCell ref="H25:H26"/>
    <mergeCell ref="I25:I26"/>
    <mergeCell ref="J25:J26"/>
    <mergeCell ref="F26:F27"/>
    <mergeCell ref="F29:F30"/>
    <mergeCell ref="G31:G32"/>
    <mergeCell ref="H31:H32"/>
    <mergeCell ref="I31:I32"/>
    <mergeCell ref="J31:J32"/>
    <mergeCell ref="F32:F33"/>
    <mergeCell ref="F35:F36"/>
    <mergeCell ref="A44:A48"/>
    <mergeCell ref="B44:B48"/>
    <mergeCell ref="A38:A42"/>
    <mergeCell ref="B38:B42"/>
    <mergeCell ref="F41:F42"/>
    <mergeCell ref="G43:G44"/>
    <mergeCell ref="H43:H44"/>
    <mergeCell ref="I43:I44"/>
    <mergeCell ref="J43:J44"/>
    <mergeCell ref="F44:F45"/>
    <mergeCell ref="F47:F48"/>
    <mergeCell ref="G37:G38"/>
    <mergeCell ref="H37:H38"/>
    <mergeCell ref="I37:I38"/>
    <mergeCell ref="J37:J38"/>
    <mergeCell ref="F38:F39"/>
    <mergeCell ref="A56:A60"/>
    <mergeCell ref="B56:B60"/>
    <mergeCell ref="A50:A54"/>
    <mergeCell ref="B50:B54"/>
    <mergeCell ref="G49:G50"/>
    <mergeCell ref="H49:H50"/>
    <mergeCell ref="I49:I50"/>
    <mergeCell ref="J49:J50"/>
    <mergeCell ref="F50:F51"/>
    <mergeCell ref="F53:F54"/>
    <mergeCell ref="G55:G56"/>
    <mergeCell ref="H55:H56"/>
    <mergeCell ref="I55:I56"/>
    <mergeCell ref="J55:J56"/>
    <mergeCell ref="F56:F57"/>
    <mergeCell ref="F59:F60"/>
    <mergeCell ref="A68:A72"/>
    <mergeCell ref="B68:B72"/>
    <mergeCell ref="A62:A66"/>
    <mergeCell ref="B62:B66"/>
    <mergeCell ref="G61:G62"/>
    <mergeCell ref="H61:H62"/>
    <mergeCell ref="I61:I62"/>
    <mergeCell ref="J61:J62"/>
    <mergeCell ref="F62:F63"/>
    <mergeCell ref="F65:F66"/>
    <mergeCell ref="G67:G68"/>
    <mergeCell ref="H67:H68"/>
    <mergeCell ref="I67:I68"/>
    <mergeCell ref="J67:J68"/>
    <mergeCell ref="F68:F69"/>
    <mergeCell ref="F71:F72"/>
    <mergeCell ref="A80:A84"/>
    <mergeCell ref="B80:B84"/>
    <mergeCell ref="A74:A78"/>
    <mergeCell ref="B74:B78"/>
    <mergeCell ref="G73:G74"/>
    <mergeCell ref="H73:H74"/>
    <mergeCell ref="I73:I74"/>
    <mergeCell ref="J73:J74"/>
    <mergeCell ref="F74:F75"/>
    <mergeCell ref="F77:F78"/>
    <mergeCell ref="G79:G80"/>
    <mergeCell ref="H79:H80"/>
    <mergeCell ref="I79:I80"/>
    <mergeCell ref="J79:J80"/>
    <mergeCell ref="F80:F81"/>
    <mergeCell ref="F83:F84"/>
    <mergeCell ref="A92:A96"/>
    <mergeCell ref="B92:B96"/>
    <mergeCell ref="A86:A90"/>
    <mergeCell ref="B86:B90"/>
    <mergeCell ref="G85:G86"/>
    <mergeCell ref="H85:H86"/>
    <mergeCell ref="I85:I86"/>
    <mergeCell ref="J85:J86"/>
    <mergeCell ref="F86:F87"/>
    <mergeCell ref="F89:F90"/>
    <mergeCell ref="G91:G92"/>
    <mergeCell ref="H91:H92"/>
    <mergeCell ref="I91:I92"/>
    <mergeCell ref="J91:J92"/>
    <mergeCell ref="F92:F93"/>
    <mergeCell ref="F95:F96"/>
    <mergeCell ref="A104:A108"/>
    <mergeCell ref="B104:B108"/>
    <mergeCell ref="A98:A102"/>
    <mergeCell ref="B98:B102"/>
    <mergeCell ref="G97:G98"/>
    <mergeCell ref="H97:H98"/>
    <mergeCell ref="I97:I98"/>
    <mergeCell ref="J97:J98"/>
    <mergeCell ref="F98:F99"/>
    <mergeCell ref="F101:F102"/>
    <mergeCell ref="G103:G104"/>
    <mergeCell ref="H103:H104"/>
    <mergeCell ref="I103:I104"/>
    <mergeCell ref="J103:J104"/>
    <mergeCell ref="F104:F105"/>
    <mergeCell ref="F107:F108"/>
    <mergeCell ref="A116:A120"/>
    <mergeCell ref="B116:B120"/>
    <mergeCell ref="A110:A114"/>
    <mergeCell ref="B110:B114"/>
    <mergeCell ref="G109:G110"/>
    <mergeCell ref="H109:H110"/>
    <mergeCell ref="I109:I110"/>
    <mergeCell ref="J109:J110"/>
    <mergeCell ref="F110:F111"/>
    <mergeCell ref="F113:F114"/>
    <mergeCell ref="G115:G116"/>
    <mergeCell ref="H115:H116"/>
    <mergeCell ref="I115:I116"/>
    <mergeCell ref="J115:J116"/>
    <mergeCell ref="F116:F117"/>
    <mergeCell ref="F119:F120"/>
    <mergeCell ref="F11:F12"/>
    <mergeCell ref="H13:H14"/>
    <mergeCell ref="I13:I14"/>
    <mergeCell ref="J13:J14"/>
    <mergeCell ref="G13:G14"/>
    <mergeCell ref="F14:F15"/>
    <mergeCell ref="F17:F18"/>
    <mergeCell ref="F5:F6"/>
    <mergeCell ref="F2:F3"/>
    <mergeCell ref="G1:G2"/>
    <mergeCell ref="H1:H2"/>
    <mergeCell ref="I1:I2"/>
    <mergeCell ref="J1:J2"/>
    <mergeCell ref="G7:G8"/>
    <mergeCell ref="H7:H8"/>
    <mergeCell ref="I7:I8"/>
    <mergeCell ref="J7:J8"/>
    <mergeCell ref="F8:F9"/>
    <mergeCell ref="G121:G122"/>
    <mergeCell ref="H121:H122"/>
    <mergeCell ref="I121:I122"/>
    <mergeCell ref="J121:J122"/>
    <mergeCell ref="B122:B126"/>
    <mergeCell ref="F122:F123"/>
    <mergeCell ref="K122:K126"/>
    <mergeCell ref="F125:F126"/>
    <mergeCell ref="G127:G128"/>
    <mergeCell ref="H127:H128"/>
    <mergeCell ref="I127:I128"/>
    <mergeCell ref="J127:J128"/>
    <mergeCell ref="B128:B132"/>
    <mergeCell ref="F128:F129"/>
    <mergeCell ref="K128:K132"/>
    <mergeCell ref="F131:F132"/>
    <mergeCell ref="G133:G134"/>
    <mergeCell ref="H133:H134"/>
    <mergeCell ref="I133:I134"/>
    <mergeCell ref="J133:J134"/>
    <mergeCell ref="B134:B138"/>
    <mergeCell ref="F134:F135"/>
    <mergeCell ref="K134:K138"/>
    <mergeCell ref="F137:F138"/>
    <mergeCell ref="G139:G140"/>
    <mergeCell ref="H139:H140"/>
    <mergeCell ref="I139:I140"/>
    <mergeCell ref="J139:J140"/>
    <mergeCell ref="B140:B144"/>
    <mergeCell ref="F140:F141"/>
    <mergeCell ref="K140:K144"/>
    <mergeCell ref="F143:F144"/>
    <mergeCell ref="G145:G146"/>
    <mergeCell ref="H145:H146"/>
    <mergeCell ref="I145:I146"/>
    <mergeCell ref="J145:J146"/>
    <mergeCell ref="B146:B150"/>
    <mergeCell ref="F146:F147"/>
    <mergeCell ref="K146:K150"/>
    <mergeCell ref="F149:F150"/>
    <mergeCell ref="G151:G152"/>
    <mergeCell ref="H151:H152"/>
    <mergeCell ref="I151:I152"/>
    <mergeCell ref="J151:J152"/>
    <mergeCell ref="B152:B156"/>
    <mergeCell ref="F152:F153"/>
    <mergeCell ref="K152:K156"/>
    <mergeCell ref="F155:F156"/>
    <mergeCell ref="G157:G158"/>
    <mergeCell ref="H157:H158"/>
    <mergeCell ref="I157:I158"/>
    <mergeCell ref="J157:J158"/>
    <mergeCell ref="B158:B162"/>
    <mergeCell ref="F158:F159"/>
    <mergeCell ref="K158:K162"/>
    <mergeCell ref="F161:F162"/>
    <mergeCell ref="G163:G164"/>
    <mergeCell ref="H163:H164"/>
    <mergeCell ref="I163:I164"/>
    <mergeCell ref="J163:J164"/>
    <mergeCell ref="B164:B168"/>
    <mergeCell ref="F164:F165"/>
    <mergeCell ref="K164:K168"/>
    <mergeCell ref="F167:F168"/>
    <mergeCell ref="G169:G170"/>
    <mergeCell ref="H169:H170"/>
    <mergeCell ref="I169:I170"/>
    <mergeCell ref="J169:J170"/>
    <mergeCell ref="B170:B174"/>
    <mergeCell ref="F170:F171"/>
    <mergeCell ref="K170:K174"/>
    <mergeCell ref="F173:F174"/>
    <mergeCell ref="G175:G176"/>
    <mergeCell ref="H175:H176"/>
    <mergeCell ref="I175:I176"/>
    <mergeCell ref="J175:J176"/>
    <mergeCell ref="B176:B180"/>
    <mergeCell ref="F176:F177"/>
    <mergeCell ref="K176:K180"/>
    <mergeCell ref="F179:F180"/>
    <mergeCell ref="A176:A180"/>
    <mergeCell ref="A122:A126"/>
    <mergeCell ref="A128:A132"/>
    <mergeCell ref="A134:A138"/>
    <mergeCell ref="A140:A144"/>
    <mergeCell ref="A146:A150"/>
    <mergeCell ref="A152:A156"/>
    <mergeCell ref="A158:A162"/>
    <mergeCell ref="A164:A168"/>
    <mergeCell ref="A170:A174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Feuil12!$A$1:$A$2</xm:f>
          </x14:formula1>
          <xm:sqref>F2 F8 F14 F20 F26 F32 F38 F44 F50 F56 F62 F68 F74 F80 F86 F92 F98 F104 F110 F116 F122 F128 F134 F140 F146 F152 F158 F164 F170 F176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49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Marche 1</vt:lpstr>
      <vt:lpstr>Marche 2</vt:lpstr>
      <vt:lpstr>Marche 3</vt:lpstr>
      <vt:lpstr>Marche4</vt:lpstr>
      <vt:lpstr>Marche 5</vt:lpstr>
      <vt:lpstr>Marche 6</vt:lpstr>
      <vt:lpstr>Marche 7</vt:lpstr>
      <vt:lpstr>Marche 8</vt:lpstr>
      <vt:lpstr>Marche 9</vt:lpstr>
      <vt:lpstr>Marche 10</vt:lpstr>
      <vt:lpstr>Résultats</vt:lpstr>
      <vt:lpstr>Feuil12</vt:lpstr>
      <vt:lpstr>Feuil13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PHILIPPE</dc:creator>
  <cp:lastModifiedBy>famille Gestin</cp:lastModifiedBy>
  <dcterms:created xsi:type="dcterms:W3CDTF">2017-10-11T13:27:59Z</dcterms:created>
  <dcterms:modified xsi:type="dcterms:W3CDTF">2017-10-16T17:05:47Z</dcterms:modified>
</cp:coreProperties>
</file>