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280" activeTab="0"/>
  </bookViews>
  <sheets>
    <sheet name="6ème" sheetId="1" r:id="rId1"/>
    <sheet name="4ème" sheetId="2" r:id="rId2"/>
    <sheet name="5ème" sheetId="3" r:id="rId3"/>
    <sheet name="3ème" sheetId="4" r:id="rId4"/>
  </sheets>
  <definedNames/>
  <calcPr fullCalcOnLoad="1"/>
</workbook>
</file>

<file path=xl/sharedStrings.xml><?xml version="1.0" encoding="utf-8"?>
<sst xmlns="http://schemas.openxmlformats.org/spreadsheetml/2006/main" count="982" uniqueCount="248">
  <si>
    <t>BAILLARGEAU Teddy</t>
  </si>
  <si>
    <t>BARCQ Camille</t>
  </si>
  <si>
    <t>BELY Pierre</t>
  </si>
  <si>
    <t>BLANCHARD Julien</t>
  </si>
  <si>
    <t>BONNET Camille</t>
  </si>
  <si>
    <t>BRANCHU Léo</t>
  </si>
  <si>
    <t>BRETHOME Margaux</t>
  </si>
  <si>
    <t>CHATELIER Enzo</t>
  </si>
  <si>
    <t>FICHET Flora</t>
  </si>
  <si>
    <t>FRANEY Denis</t>
  </si>
  <si>
    <t>GENTY Jérémy</t>
  </si>
  <si>
    <t>LAMOUROUX Arnaud</t>
  </si>
  <si>
    <t>6ème A</t>
  </si>
  <si>
    <t>LE STUM-MABILLE Matthieu</t>
  </si>
  <si>
    <t>MARIA Pierrick</t>
  </si>
  <si>
    <t>MAROT Dylan</t>
  </si>
  <si>
    <t>MICHEL Corentin</t>
  </si>
  <si>
    <t>PILLET Océane</t>
  </si>
  <si>
    <t>PISON Ninon</t>
  </si>
  <si>
    <t>PONCET Corentin</t>
  </si>
  <si>
    <t>PROUX Jordan</t>
  </si>
  <si>
    <t>RAYMOND Anaïs</t>
  </si>
  <si>
    <t>RIVET Mathis</t>
  </si>
  <si>
    <t>ROSSARD Clémence</t>
  </si>
  <si>
    <t>TALBOT Romain</t>
  </si>
  <si>
    <t>VIGER Stécie</t>
  </si>
  <si>
    <t>BARLIER Maxence</t>
  </si>
  <si>
    <t>BAUDRY Chloé</t>
  </si>
  <si>
    <t>BERTAUDEAU Emma</t>
  </si>
  <si>
    <t>BOUTET Esteban</t>
  </si>
  <si>
    <t>BRETONNEAU Elodie</t>
  </si>
  <si>
    <t>CANTET Jessy</t>
  </si>
  <si>
    <t>CHAMARD Thomas</t>
  </si>
  <si>
    <t>CLAIRAND Jérôme</t>
  </si>
  <si>
    <t>CLISSON Jérémy</t>
  </si>
  <si>
    <t>COUSSEAU Enzo</t>
  </si>
  <si>
    <t>DESNOUES Léonie</t>
  </si>
  <si>
    <t>DUGAS Corentin</t>
  </si>
  <si>
    <t>FORAGE Anaïs</t>
  </si>
  <si>
    <t>GABRIEL-CHARMANT Hugo</t>
  </si>
  <si>
    <t>GIRARD Joris</t>
  </si>
  <si>
    <t>GOURDON Chloé</t>
  </si>
  <si>
    <t>GUICHARD Maxime</t>
  </si>
  <si>
    <t>RAMENATTE Charlène</t>
  </si>
  <si>
    <t>ROBA-EITO Kévin</t>
  </si>
  <si>
    <t>ROSSARD Matthieu</t>
  </si>
  <si>
    <t>SARTHOU Emma</t>
  </si>
  <si>
    <t>SENTAURENS Romain</t>
  </si>
  <si>
    <t>STILES Norton</t>
  </si>
  <si>
    <t>SWEENEY Liam</t>
  </si>
  <si>
    <t>VALLET Benjamin</t>
  </si>
  <si>
    <t>6ème B</t>
  </si>
  <si>
    <t>Nom / Prénom</t>
  </si>
  <si>
    <t>Classe</t>
  </si>
  <si>
    <t>Temps</t>
  </si>
  <si>
    <t>Classement</t>
  </si>
  <si>
    <t>BERTOLINI Chloé</t>
  </si>
  <si>
    <t>BESSONNET Adèle</t>
  </si>
  <si>
    <t>BESSONNET Félix</t>
  </si>
  <si>
    <t>BONNEAU Rudy</t>
  </si>
  <si>
    <t>BOUCHET Paul</t>
  </si>
  <si>
    <t>BOYE Mathis</t>
  </si>
  <si>
    <t>CHAMARD Laurine</t>
  </si>
  <si>
    <t>CHAUVET Guénaelle</t>
  </si>
  <si>
    <t>CHAUVINEAU Valentin</t>
  </si>
  <si>
    <t>DARAS Léonore</t>
  </si>
  <si>
    <t>DOS SANTOS Manon</t>
  </si>
  <si>
    <t>FICHET Coline</t>
  </si>
  <si>
    <t>GARDAIS Sébastien</t>
  </si>
  <si>
    <t>GIBEAUD Amélie</t>
  </si>
  <si>
    <t>MARLANT Maverick</t>
  </si>
  <si>
    <t>NICOLAS Téva</t>
  </si>
  <si>
    <t>PALHINHAS SANTOS Vasco</t>
  </si>
  <si>
    <t>PLANCHOT Swanie</t>
  </si>
  <si>
    <t>POUBLANC Angèle</t>
  </si>
  <si>
    <t>RAYMOND Fleuriane</t>
  </si>
  <si>
    <t>ROY Marie</t>
  </si>
  <si>
    <t>SENELIER Fleur</t>
  </si>
  <si>
    <t>THIOU Lisa</t>
  </si>
  <si>
    <t>TOURET Valentin</t>
  </si>
  <si>
    <t>TOURMAN Estelle</t>
  </si>
  <si>
    <t>VERGNAUD Audrey</t>
  </si>
  <si>
    <t>VIEIRA DE PINHO Ophélie</t>
  </si>
  <si>
    <t>5ème A</t>
  </si>
  <si>
    <t>ANCAROLA Magdalena</t>
  </si>
  <si>
    <t>BITEAU Mélanie</t>
  </si>
  <si>
    <t>BOUQUEREAU Ugo</t>
  </si>
  <si>
    <t>BUCELET Emilien</t>
  </si>
  <si>
    <t>DION Jamy</t>
  </si>
  <si>
    <t>FERRET Antoine</t>
  </si>
  <si>
    <t>GE Marine</t>
  </si>
  <si>
    <t>GOUBAND Dorian</t>
  </si>
  <si>
    <t>HANCOCK Jack</t>
  </si>
  <si>
    <t>MARIA Léonie</t>
  </si>
  <si>
    <t>MENDES Myriam</t>
  </si>
  <si>
    <t>PILLET Clovis</t>
  </si>
  <si>
    <t>PILLET Gwendoline</t>
  </si>
  <si>
    <t>PINGUET Cécilia</t>
  </si>
  <si>
    <t>POINT Coraline</t>
  </si>
  <si>
    <t>PRICE Mégan</t>
  </si>
  <si>
    <t>ROBA-EITO Margaux</t>
  </si>
  <si>
    <t>ROBIN Juliette</t>
  </si>
  <si>
    <t>SENE Camille</t>
  </si>
  <si>
    <t>SOUCHARD Chloé</t>
  </si>
  <si>
    <t>SOUCHARD Pauline</t>
  </si>
  <si>
    <t>SPILLEMAEKER Alice</t>
  </si>
  <si>
    <t>TEXIER Benjamin</t>
  </si>
  <si>
    <t>TEXIER Océane</t>
  </si>
  <si>
    <t>TOUMIN Clément</t>
  </si>
  <si>
    <t>VRIGNAUD Julie</t>
  </si>
  <si>
    <t>5ème B</t>
  </si>
  <si>
    <t>ALLARD Marie</t>
  </si>
  <si>
    <t>BAUDRY Dorian</t>
  </si>
  <si>
    <t>BERNARD Antoine</t>
  </si>
  <si>
    <t>BERTIN Clément</t>
  </si>
  <si>
    <t>BOINOT Romain</t>
  </si>
  <si>
    <t>BONNEAU Lucka</t>
  </si>
  <si>
    <t>BRANGIER Guillaume</t>
  </si>
  <si>
    <t>DEGUIL Justine</t>
  </si>
  <si>
    <t>FRADIN Louise</t>
  </si>
  <si>
    <t>GENTILLEAU Emilie</t>
  </si>
  <si>
    <t>GENTY Pauline</t>
  </si>
  <si>
    <t>GLUTRON Margot</t>
  </si>
  <si>
    <t>GUICHARD Romain</t>
  </si>
  <si>
    <t>JAPHET Stécie</t>
  </si>
  <si>
    <t>MARIA Audrey</t>
  </si>
  <si>
    <t>MARIA Théo</t>
  </si>
  <si>
    <t>NOZAY Adèle</t>
  </si>
  <si>
    <t>RACAUD Garance</t>
  </si>
  <si>
    <t>ROSSARD Laurine</t>
  </si>
  <si>
    <t>VINCENT Noé</t>
  </si>
  <si>
    <t>WESTLEY Nicole</t>
  </si>
  <si>
    <t>4ème A</t>
  </si>
  <si>
    <t>AUDEBAUD Laura</t>
  </si>
  <si>
    <t>BERTAUDEAU Alex</t>
  </si>
  <si>
    <t>BILLAUD Agathe</t>
  </si>
  <si>
    <t>BODINIER Clélia</t>
  </si>
  <si>
    <t>CERDAN Cléa</t>
  </si>
  <si>
    <t>CHAPPEL Quentin</t>
  </si>
  <si>
    <t>DAVID Emilie</t>
  </si>
  <si>
    <t>DIGUET Chloé</t>
  </si>
  <si>
    <t>FLINOIS Mathis</t>
  </si>
  <si>
    <t>GEAY Mathieu</t>
  </si>
  <si>
    <t>GUIGNARD Victor</t>
  </si>
  <si>
    <t>LE MAGOARIEC Nicolas</t>
  </si>
  <si>
    <t>MARILLEAU Rachel</t>
  </si>
  <si>
    <t>MIMAUD Louise</t>
  </si>
  <si>
    <t>PELAYO Laurine</t>
  </si>
  <si>
    <t>PINSON Aurore</t>
  </si>
  <si>
    <t>PISON Leslie</t>
  </si>
  <si>
    <t>POUVREAU Kévin</t>
  </si>
  <si>
    <t>RICHARD Chloé</t>
  </si>
  <si>
    <t>SEIGNEURET Eva</t>
  </si>
  <si>
    <t>VENDET Dylan</t>
  </si>
  <si>
    <t>WRIGHT Charlotte</t>
  </si>
  <si>
    <t>4ème B</t>
  </si>
  <si>
    <t>BECKER Kévin</t>
  </si>
  <si>
    <t>BERNARD Louison</t>
  </si>
  <si>
    <t>BOUSSONNIERE Julie</t>
  </si>
  <si>
    <t>DAUVERGNE Jodie</t>
  </si>
  <si>
    <t>DAVID Céline</t>
  </si>
  <si>
    <t>FRANEY Lucie</t>
  </si>
  <si>
    <t>GE Nicolas</t>
  </si>
  <si>
    <t>GIRARD Kévin</t>
  </si>
  <si>
    <t>GIRAUDON Mylène</t>
  </si>
  <si>
    <t>GRATIOT Manon</t>
  </si>
  <si>
    <t>JAMET Justine</t>
  </si>
  <si>
    <t>LE STUM-MABILLE Marianne</t>
  </si>
  <si>
    <t>NIVAULT Léna</t>
  </si>
  <si>
    <t>PARSONS Tobias</t>
  </si>
  <si>
    <t>PASQUIER Pierre-Yves</t>
  </si>
  <si>
    <t>PICARD Mathilde</t>
  </si>
  <si>
    <t>PILLET Marion</t>
  </si>
  <si>
    <t>PIOT Elodie</t>
  </si>
  <si>
    <t>RIVET Titouan</t>
  </si>
  <si>
    <t>TIRSI Bilal</t>
  </si>
  <si>
    <t>VIGNAULT Christopher</t>
  </si>
  <si>
    <t>4ème C</t>
  </si>
  <si>
    <t>AUGER Jérémy</t>
  </si>
  <si>
    <t>BECKER Olivia</t>
  </si>
  <si>
    <t>BISSON Camille</t>
  </si>
  <si>
    <t>BLONDEAU Florian</t>
  </si>
  <si>
    <t>BOUTET Elisa</t>
  </si>
  <si>
    <t>BRANDEAU Charlotte</t>
  </si>
  <si>
    <t>BRUNET Maxime</t>
  </si>
  <si>
    <t>CATEAU Ophélie</t>
  </si>
  <si>
    <t>CLISSON Ophélie</t>
  </si>
  <si>
    <t>DELACOURT Juliette</t>
  </si>
  <si>
    <t>DENIS Bradley</t>
  </si>
  <si>
    <t>DION Harisson</t>
  </si>
  <si>
    <t>DJEDIS Présylia</t>
  </si>
  <si>
    <t>FALOURD Lola</t>
  </si>
  <si>
    <t>FICHET Emma</t>
  </si>
  <si>
    <t>FROMENTEAU Hugo</t>
  </si>
  <si>
    <t>GUELLERIN Gwendal</t>
  </si>
  <si>
    <t>GUERINEAU Manon</t>
  </si>
  <si>
    <t>HAYE Robin</t>
  </si>
  <si>
    <t>KEIJZER Théo</t>
  </si>
  <si>
    <t>MARTIN Alexandre</t>
  </si>
  <si>
    <t>MORLOT Katia</t>
  </si>
  <si>
    <t>NICOLAS Peter</t>
  </si>
  <si>
    <t>PAPILLON Guillaume</t>
  </si>
  <si>
    <t>PEPPER Anna</t>
  </si>
  <si>
    <t>PORCHAIRE Laurine</t>
  </si>
  <si>
    <t>RAGUENAULT Mélissa</t>
  </si>
  <si>
    <t>RENAUDEAU Tanguy</t>
  </si>
  <si>
    <t>3ème A</t>
  </si>
  <si>
    <t>AUDURIER Axel</t>
  </si>
  <si>
    <t>AZEVEDO Nino</t>
  </si>
  <si>
    <t>BARON Maxime</t>
  </si>
  <si>
    <t>BLUTEAU Anaïs</t>
  </si>
  <si>
    <t>BONNET Adam</t>
  </si>
  <si>
    <t>BROTTIER Célia</t>
  </si>
  <si>
    <t>CANTET Tony</t>
  </si>
  <si>
    <t>CATEAU Célia</t>
  </si>
  <si>
    <t>CHAMARD Sébastien</t>
  </si>
  <si>
    <t>CHAUSSERAY Loïc</t>
  </si>
  <si>
    <t>CRINGUS Ionela</t>
  </si>
  <si>
    <t>GRELLIER Myriam</t>
  </si>
  <si>
    <t>GUILLEBAULT Stanley</t>
  </si>
  <si>
    <t>JEAULT Justine</t>
  </si>
  <si>
    <t>LUSSEAU Adèle</t>
  </si>
  <si>
    <t>METAIS Lola</t>
  </si>
  <si>
    <t>MOTTET Marianne</t>
  </si>
  <si>
    <t>NOIRTAULT Hugo</t>
  </si>
  <si>
    <t>PLACE Gwendoline</t>
  </si>
  <si>
    <t>POUBLANC Antonin</t>
  </si>
  <si>
    <t>REAULT Axel</t>
  </si>
  <si>
    <t>RENAUDIN Cloé</t>
  </si>
  <si>
    <t>ROULLEAU Barbara</t>
  </si>
  <si>
    <t>SALARD Charlotte</t>
  </si>
  <si>
    <t>TAVENEAU Océane</t>
  </si>
  <si>
    <t>TEXIER Kassandra</t>
  </si>
  <si>
    <t>VIEIRA Margot</t>
  </si>
  <si>
    <t>3ème B</t>
  </si>
  <si>
    <t>Nom / Prénom 6ème</t>
  </si>
  <si>
    <t>TOTAL</t>
  </si>
  <si>
    <t xml:space="preserve">Nom / Prénom 6ème </t>
  </si>
  <si>
    <t xml:space="preserve">Nom / Prénom 3ème </t>
  </si>
  <si>
    <t xml:space="preserve">Nom / Prénom 4ème </t>
  </si>
  <si>
    <t xml:space="preserve">Nom / Prénom 5ème </t>
  </si>
  <si>
    <t>disp</t>
  </si>
  <si>
    <t>abs</t>
  </si>
  <si>
    <t>*</t>
  </si>
  <si>
    <t>SIMONNET Camille</t>
  </si>
  <si>
    <t>TAUZIEDE Florent</t>
  </si>
  <si>
    <t>JOUBERT Valentin</t>
  </si>
  <si>
    <t>6èmeA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</si>
</sst>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00"/>
    <numFmt numFmtId="167" formatCode="0.000000000"/>
    <numFmt numFmtId="168" formatCode="0.0000000000"/>
    <numFmt numFmtId="169" formatCode="0.00000000000"/>
    <numFmt numFmtId="170" formatCode="0.0000000"/>
    <numFmt numFmtId="171" formatCode="0.000000"/>
    <numFmt numFmtId="172" formatCode="0.00000"/>
    <numFmt numFmtId="173" formatCode="0.0000"/>
  </numFmts>
  <fonts count="4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 applyAlignment="1">
      <alignment/>
    </xf>
    <xf numFmtId="20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6" fontId="0" fillId="2" borderId="1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25">
      <selection activeCell="L31" sqref="L31"/>
    </sheetView>
  </sheetViews>
  <sheetFormatPr defaultColWidth="11.421875" defaultRowHeight="12.75"/>
  <cols>
    <col min="1" max="1" width="26.7109375" style="1" bestFit="1" customWidth="1"/>
    <col min="2" max="2" width="7.7109375" style="0" bestFit="1" customWidth="1"/>
    <col min="4" max="4" width="12.57421875" style="0" bestFit="1" customWidth="1"/>
    <col min="5" max="7" width="5.7109375" style="0" customWidth="1"/>
    <col min="8" max="8" width="27.8515625" style="0" bestFit="1" customWidth="1"/>
    <col min="9" max="9" width="7.7109375" style="0" bestFit="1" customWidth="1"/>
    <col min="10" max="10" width="11.421875" style="22" customWidth="1"/>
    <col min="11" max="11" width="12.57421875" style="0" bestFit="1" customWidth="1"/>
    <col min="15" max="15" width="24.57421875" style="0" bestFit="1" customWidth="1"/>
    <col min="16" max="16" width="8.00390625" style="0" bestFit="1" customWidth="1"/>
    <col min="18" max="18" width="12.8515625" style="0" customWidth="1"/>
  </cols>
  <sheetData>
    <row r="2" spans="1:11" s="4" customFormat="1" ht="19.5">
      <c r="A2" s="5" t="s">
        <v>235</v>
      </c>
      <c r="B2" s="5" t="s">
        <v>53</v>
      </c>
      <c r="C2" s="5" t="s">
        <v>54</v>
      </c>
      <c r="D2" s="5" t="s">
        <v>55</v>
      </c>
      <c r="H2" s="5" t="s">
        <v>237</v>
      </c>
      <c r="I2" s="5" t="s">
        <v>53</v>
      </c>
      <c r="J2" s="5" t="s">
        <v>54</v>
      </c>
      <c r="K2" s="5" t="s">
        <v>55</v>
      </c>
    </row>
    <row r="3" spans="1:11" ht="15">
      <c r="A3" s="2" t="s">
        <v>0</v>
      </c>
      <c r="B3" s="2" t="s">
        <v>12</v>
      </c>
      <c r="C3" s="6"/>
      <c r="D3" s="16">
        <f aca="true" t="shared" si="0" ref="D3:D28">VLOOKUP(A3,$H$3:$K$53,4,FALSE)</f>
        <v>23</v>
      </c>
      <c r="H3" s="14" t="s">
        <v>45</v>
      </c>
      <c r="I3" s="14" t="s">
        <v>51</v>
      </c>
      <c r="J3" s="20">
        <v>0.28055555555555556</v>
      </c>
      <c r="K3" s="17">
        <v>1</v>
      </c>
    </row>
    <row r="4" spans="1:11" ht="15">
      <c r="A4" s="2" t="s">
        <v>1</v>
      </c>
      <c r="B4" s="2" t="s">
        <v>12</v>
      </c>
      <c r="C4" s="6"/>
      <c r="D4" s="16">
        <f t="shared" si="0"/>
        <v>9</v>
      </c>
      <c r="H4" s="14" t="s">
        <v>48</v>
      </c>
      <c r="I4" s="14" t="s">
        <v>51</v>
      </c>
      <c r="J4" s="20">
        <v>0.28402777777777777</v>
      </c>
      <c r="K4" s="17">
        <v>2</v>
      </c>
    </row>
    <row r="5" spans="1:11" ht="15">
      <c r="A5" s="2" t="s">
        <v>2</v>
      </c>
      <c r="B5" s="2" t="s">
        <v>12</v>
      </c>
      <c r="C5" s="6"/>
      <c r="D5" s="16">
        <f t="shared" si="0"/>
        <v>11</v>
      </c>
      <c r="H5" s="14" t="s">
        <v>13</v>
      </c>
      <c r="I5" s="14" t="s">
        <v>12</v>
      </c>
      <c r="J5" s="20">
        <v>0.2847222222222222</v>
      </c>
      <c r="K5" s="17">
        <v>3</v>
      </c>
    </row>
    <row r="6" spans="1:11" ht="15">
      <c r="A6" s="2" t="s">
        <v>3</v>
      </c>
      <c r="B6" s="2" t="s">
        <v>12</v>
      </c>
      <c r="C6" s="6"/>
      <c r="D6" s="16">
        <f t="shared" si="0"/>
        <v>18</v>
      </c>
      <c r="H6" s="14" t="s">
        <v>14</v>
      </c>
      <c r="I6" s="14" t="s">
        <v>12</v>
      </c>
      <c r="J6" s="20">
        <v>0.2881944444444445</v>
      </c>
      <c r="K6" s="17">
        <v>4</v>
      </c>
    </row>
    <row r="7" spans="1:11" ht="15">
      <c r="A7" s="2" t="s">
        <v>4</v>
      </c>
      <c r="B7" s="2" t="s">
        <v>12</v>
      </c>
      <c r="C7" s="6"/>
      <c r="D7" s="16">
        <f t="shared" si="0"/>
        <v>11</v>
      </c>
      <c r="H7" s="14" t="s">
        <v>29</v>
      </c>
      <c r="I7" s="14" t="s">
        <v>51</v>
      </c>
      <c r="J7" s="20">
        <v>0.29444444444444445</v>
      </c>
      <c r="K7" s="17">
        <v>5</v>
      </c>
    </row>
    <row r="8" spans="1:11" ht="15">
      <c r="A8" s="2" t="s">
        <v>5</v>
      </c>
      <c r="B8" s="2" t="s">
        <v>12</v>
      </c>
      <c r="C8" s="6"/>
      <c r="D8" s="16">
        <f t="shared" si="0"/>
        <v>9</v>
      </c>
      <c r="H8" s="14" t="s">
        <v>9</v>
      </c>
      <c r="I8" s="14" t="s">
        <v>12</v>
      </c>
      <c r="J8" s="20">
        <v>0.2951388888888889</v>
      </c>
      <c r="K8" s="17">
        <v>6</v>
      </c>
    </row>
    <row r="9" spans="1:11" ht="15">
      <c r="A9" s="2" t="s">
        <v>6</v>
      </c>
      <c r="B9" s="2" t="s">
        <v>12</v>
      </c>
      <c r="C9" s="6"/>
      <c r="D9" s="16" t="str">
        <f t="shared" si="0"/>
        <v>disp</v>
      </c>
      <c r="H9" s="14" t="s">
        <v>47</v>
      </c>
      <c r="I9" s="14" t="s">
        <v>51</v>
      </c>
      <c r="J9" s="20">
        <v>0.2965277777777778</v>
      </c>
      <c r="K9" s="17">
        <v>7</v>
      </c>
    </row>
    <row r="10" spans="1:11" ht="15">
      <c r="A10" s="2" t="s">
        <v>7</v>
      </c>
      <c r="B10" s="2" t="s">
        <v>12</v>
      </c>
      <c r="C10" s="6"/>
      <c r="D10" s="16">
        <f t="shared" si="0"/>
        <v>26</v>
      </c>
      <c r="H10" s="14" t="s">
        <v>49</v>
      </c>
      <c r="I10" s="14" t="s">
        <v>51</v>
      </c>
      <c r="J10" s="20">
        <v>0.2965277777777778</v>
      </c>
      <c r="K10" s="17">
        <v>8</v>
      </c>
    </row>
    <row r="11" spans="1:11" ht="15">
      <c r="A11" s="2" t="s">
        <v>8</v>
      </c>
      <c r="B11" s="2" t="s">
        <v>12</v>
      </c>
      <c r="C11" s="6"/>
      <c r="D11" s="16">
        <f t="shared" si="0"/>
        <v>13</v>
      </c>
      <c r="H11" s="14" t="s">
        <v>5</v>
      </c>
      <c r="I11" s="14" t="s">
        <v>12</v>
      </c>
      <c r="J11" s="20">
        <v>0.2965277777777778</v>
      </c>
      <c r="K11" s="17">
        <v>9</v>
      </c>
    </row>
    <row r="12" spans="1:11" ht="15">
      <c r="A12" s="2" t="s">
        <v>9</v>
      </c>
      <c r="B12" s="2" t="s">
        <v>12</v>
      </c>
      <c r="C12" s="6"/>
      <c r="D12" s="16">
        <f t="shared" si="0"/>
        <v>6</v>
      </c>
      <c r="H12" s="14" t="s">
        <v>20</v>
      </c>
      <c r="I12" s="14" t="s">
        <v>12</v>
      </c>
      <c r="J12" s="20">
        <v>0.3020833333333333</v>
      </c>
      <c r="K12" s="17">
        <v>10</v>
      </c>
    </row>
    <row r="13" spans="1:11" ht="15">
      <c r="A13" s="2" t="s">
        <v>10</v>
      </c>
      <c r="B13" s="2" t="s">
        <v>12</v>
      </c>
      <c r="C13" s="6"/>
      <c r="D13" s="16">
        <f t="shared" si="0"/>
        <v>25</v>
      </c>
      <c r="H13" s="14" t="s">
        <v>2</v>
      </c>
      <c r="I13" s="14" t="s">
        <v>12</v>
      </c>
      <c r="J13" s="20">
        <v>0.31736111111111115</v>
      </c>
      <c r="K13" s="17">
        <v>11</v>
      </c>
    </row>
    <row r="14" spans="1:12" ht="15">
      <c r="A14" s="2" t="s">
        <v>11</v>
      </c>
      <c r="B14" s="2" t="s">
        <v>12</v>
      </c>
      <c r="C14" s="6"/>
      <c r="D14" s="16" t="str">
        <f t="shared" si="0"/>
        <v>abs</v>
      </c>
      <c r="H14" s="14" t="s">
        <v>37</v>
      </c>
      <c r="I14" s="14" t="s">
        <v>51</v>
      </c>
      <c r="J14" s="20">
        <v>0.32222222222222224</v>
      </c>
      <c r="K14" s="17">
        <v>12</v>
      </c>
      <c r="L14" t="s">
        <v>243</v>
      </c>
    </row>
    <row r="15" spans="1:11" ht="15">
      <c r="A15" s="2" t="s">
        <v>13</v>
      </c>
      <c r="B15" s="2" t="s">
        <v>12</v>
      </c>
      <c r="C15" s="6"/>
      <c r="D15" s="16">
        <f t="shared" si="0"/>
        <v>3</v>
      </c>
      <c r="H15" s="14" t="s">
        <v>40</v>
      </c>
      <c r="I15" s="14" t="s">
        <v>51</v>
      </c>
      <c r="J15" s="20">
        <v>0.32569444444444445</v>
      </c>
      <c r="K15" s="17">
        <v>13</v>
      </c>
    </row>
    <row r="16" spans="1:11" ht="15">
      <c r="A16" s="2" t="s">
        <v>14</v>
      </c>
      <c r="B16" s="2" t="s">
        <v>12</v>
      </c>
      <c r="C16" s="6"/>
      <c r="D16" s="16">
        <f t="shared" si="0"/>
        <v>4</v>
      </c>
      <c r="H16" s="14" t="s">
        <v>39</v>
      </c>
      <c r="I16" s="14" t="s">
        <v>51</v>
      </c>
      <c r="J16" s="20">
        <v>0.32708333333333334</v>
      </c>
      <c r="K16" s="17">
        <v>14</v>
      </c>
    </row>
    <row r="17" spans="1:11" ht="15">
      <c r="A17" s="2" t="s">
        <v>15</v>
      </c>
      <c r="B17" s="2" t="s">
        <v>12</v>
      </c>
      <c r="C17" s="6"/>
      <c r="D17" s="16">
        <f t="shared" si="0"/>
        <v>32</v>
      </c>
      <c r="H17" s="14" t="s">
        <v>32</v>
      </c>
      <c r="I17" s="14" t="s">
        <v>51</v>
      </c>
      <c r="J17" s="20">
        <v>0.33819444444444446</v>
      </c>
      <c r="K17" s="17">
        <v>15</v>
      </c>
    </row>
    <row r="18" spans="1:11" ht="15">
      <c r="A18" s="2" t="s">
        <v>16</v>
      </c>
      <c r="B18" s="2" t="s">
        <v>12</v>
      </c>
      <c r="C18" s="6"/>
      <c r="D18" s="16">
        <f t="shared" si="0"/>
        <v>30</v>
      </c>
      <c r="H18" s="14" t="s">
        <v>19</v>
      </c>
      <c r="I18" s="14" t="s">
        <v>12</v>
      </c>
      <c r="J18" s="20">
        <v>0.33888888888888885</v>
      </c>
      <c r="K18" s="17">
        <v>16</v>
      </c>
    </row>
    <row r="19" spans="1:11" ht="15">
      <c r="A19" s="2" t="s">
        <v>17</v>
      </c>
      <c r="B19" s="2" t="s">
        <v>12</v>
      </c>
      <c r="C19" s="6"/>
      <c r="D19" s="16">
        <f t="shared" si="0"/>
        <v>14</v>
      </c>
      <c r="H19" s="14" t="s">
        <v>34</v>
      </c>
      <c r="I19" s="14" t="s">
        <v>51</v>
      </c>
      <c r="J19" s="20">
        <v>0.33888888888888885</v>
      </c>
      <c r="K19" s="17">
        <v>17</v>
      </c>
    </row>
    <row r="20" spans="1:11" ht="15">
      <c r="A20" s="2" t="s">
        <v>18</v>
      </c>
      <c r="B20" s="2" t="s">
        <v>12</v>
      </c>
      <c r="C20" s="6"/>
      <c r="D20" s="16">
        <f t="shared" si="0"/>
        <v>1</v>
      </c>
      <c r="H20" s="14" t="s">
        <v>3</v>
      </c>
      <c r="I20" s="14" t="s">
        <v>12</v>
      </c>
      <c r="J20" s="20">
        <v>0.3451388888888889</v>
      </c>
      <c r="K20" s="17">
        <v>18</v>
      </c>
    </row>
    <row r="21" spans="1:11" ht="15">
      <c r="A21" s="2" t="s">
        <v>19</v>
      </c>
      <c r="B21" s="2" t="s">
        <v>12</v>
      </c>
      <c r="C21" s="6"/>
      <c r="D21" s="16">
        <f t="shared" si="0"/>
        <v>16</v>
      </c>
      <c r="H21" s="14" t="s">
        <v>24</v>
      </c>
      <c r="I21" s="14" t="s">
        <v>12</v>
      </c>
      <c r="J21" s="20">
        <v>0.3458333333333334</v>
      </c>
      <c r="K21" s="17">
        <v>19</v>
      </c>
    </row>
    <row r="22" spans="1:11" ht="15">
      <c r="A22" s="2" t="s">
        <v>20</v>
      </c>
      <c r="B22" s="2" t="s">
        <v>12</v>
      </c>
      <c r="C22" s="6"/>
      <c r="D22" s="16">
        <f t="shared" si="0"/>
        <v>10</v>
      </c>
      <c r="H22" s="14" t="s">
        <v>31</v>
      </c>
      <c r="I22" s="14" t="s">
        <v>51</v>
      </c>
      <c r="J22" s="20">
        <v>0.3520833333333333</v>
      </c>
      <c r="K22" s="17">
        <v>20</v>
      </c>
    </row>
    <row r="23" spans="1:11" ht="15">
      <c r="A23" s="2" t="s">
        <v>21</v>
      </c>
      <c r="B23" s="2" t="s">
        <v>12</v>
      </c>
      <c r="C23" s="6"/>
      <c r="D23" s="16">
        <f t="shared" si="0"/>
        <v>16</v>
      </c>
      <c r="H23" s="14" t="s">
        <v>42</v>
      </c>
      <c r="I23" s="14" t="s">
        <v>51</v>
      </c>
      <c r="J23" s="20">
        <v>0.36180555555555555</v>
      </c>
      <c r="K23" s="17">
        <v>21</v>
      </c>
    </row>
    <row r="24" spans="1:11" ht="15">
      <c r="A24" s="2" t="s">
        <v>22</v>
      </c>
      <c r="B24" s="2" t="s">
        <v>12</v>
      </c>
      <c r="C24" s="6"/>
      <c r="D24" s="16">
        <f t="shared" si="0"/>
        <v>31</v>
      </c>
      <c r="H24" s="14" t="s">
        <v>50</v>
      </c>
      <c r="I24" s="14" t="s">
        <v>51</v>
      </c>
      <c r="J24" s="20">
        <v>0.3645833333333333</v>
      </c>
      <c r="K24" s="17">
        <v>22</v>
      </c>
    </row>
    <row r="25" spans="1:11" ht="15">
      <c r="A25" s="2" t="s">
        <v>23</v>
      </c>
      <c r="B25" s="2" t="s">
        <v>12</v>
      </c>
      <c r="C25" s="6"/>
      <c r="D25" s="16">
        <f t="shared" si="0"/>
        <v>3</v>
      </c>
      <c r="H25" s="14" t="s">
        <v>0</v>
      </c>
      <c r="I25" s="14" t="s">
        <v>12</v>
      </c>
      <c r="J25" s="20">
        <v>0.3736111111111111</v>
      </c>
      <c r="K25" s="17">
        <v>23</v>
      </c>
    </row>
    <row r="26" spans="1:11" ht="15">
      <c r="A26" s="2" t="s">
        <v>246</v>
      </c>
      <c r="B26" s="2"/>
      <c r="C26" s="6"/>
      <c r="D26" s="16">
        <f t="shared" si="0"/>
        <v>24</v>
      </c>
      <c r="H26" s="14" t="s">
        <v>246</v>
      </c>
      <c r="I26" s="14" t="s">
        <v>247</v>
      </c>
      <c r="J26" s="20">
        <v>0.3736111111111111</v>
      </c>
      <c r="K26" s="17">
        <v>24</v>
      </c>
    </row>
    <row r="27" spans="1:11" ht="15">
      <c r="A27" s="2" t="s">
        <v>24</v>
      </c>
      <c r="B27" s="2" t="s">
        <v>12</v>
      </c>
      <c r="C27" s="6"/>
      <c r="D27" s="16">
        <f t="shared" si="0"/>
        <v>19</v>
      </c>
      <c r="H27" s="14" t="s">
        <v>10</v>
      </c>
      <c r="I27" s="14" t="s">
        <v>12</v>
      </c>
      <c r="J27" s="20">
        <v>0.3736111111111111</v>
      </c>
      <c r="K27" s="17">
        <v>25</v>
      </c>
    </row>
    <row r="28" spans="1:11" ht="15.75" thickBot="1">
      <c r="A28" s="2" t="s">
        <v>25</v>
      </c>
      <c r="B28" s="2" t="s">
        <v>12</v>
      </c>
      <c r="C28" s="6"/>
      <c r="D28" s="16">
        <f t="shared" si="0"/>
        <v>12</v>
      </c>
      <c r="H28" s="14" t="s">
        <v>7</v>
      </c>
      <c r="I28" s="14" t="s">
        <v>12</v>
      </c>
      <c r="J28" s="20">
        <v>0.3763888888888889</v>
      </c>
      <c r="K28" s="17">
        <v>26</v>
      </c>
    </row>
    <row r="29" spans="1:11" ht="20.25" thickBot="1">
      <c r="A29" s="11" t="s">
        <v>236</v>
      </c>
      <c r="B29" s="12" t="s">
        <v>12</v>
      </c>
      <c r="C29" s="24">
        <f>SUM(D3:D28)</f>
        <v>366</v>
      </c>
      <c r="D29" s="25"/>
      <c r="H29" s="14" t="s">
        <v>33</v>
      </c>
      <c r="I29" s="14" t="s">
        <v>51</v>
      </c>
      <c r="J29" s="20">
        <v>0.4041666666666666</v>
      </c>
      <c r="K29" s="17">
        <v>27</v>
      </c>
    </row>
    <row r="30" spans="1:11" ht="15">
      <c r="A30" s="2" t="s">
        <v>26</v>
      </c>
      <c r="B30" s="3" t="s">
        <v>51</v>
      </c>
      <c r="C30" s="6"/>
      <c r="D30" s="16">
        <f aca="true" t="shared" si="1" ref="D30:D54">VLOOKUP(A30,$H$3:$K$53,4,FALSE)</f>
        <v>28</v>
      </c>
      <c r="H30" s="14" t="s">
        <v>26</v>
      </c>
      <c r="I30" s="14" t="s">
        <v>51</v>
      </c>
      <c r="J30" s="20">
        <v>0.4472222222222222</v>
      </c>
      <c r="K30" s="17">
        <v>28</v>
      </c>
    </row>
    <row r="31" spans="1:11" ht="15">
      <c r="A31" s="2" t="s">
        <v>27</v>
      </c>
      <c r="B31" s="3" t="s">
        <v>51</v>
      </c>
      <c r="C31" s="6"/>
      <c r="D31" s="16">
        <f t="shared" si="1"/>
        <v>4</v>
      </c>
      <c r="H31" s="14" t="s">
        <v>44</v>
      </c>
      <c r="I31" s="14" t="s">
        <v>51</v>
      </c>
      <c r="J31" s="20">
        <v>0.4583333333333333</v>
      </c>
      <c r="K31" s="17">
        <v>29</v>
      </c>
    </row>
    <row r="32" spans="1:11" ht="15">
      <c r="A32" s="2" t="s">
        <v>28</v>
      </c>
      <c r="B32" s="3" t="s">
        <v>51</v>
      </c>
      <c r="C32" s="6"/>
      <c r="D32" s="16">
        <f t="shared" si="1"/>
        <v>10</v>
      </c>
      <c r="H32" s="14" t="s">
        <v>16</v>
      </c>
      <c r="I32" s="14" t="s">
        <v>12</v>
      </c>
      <c r="J32" s="20">
        <v>0.46388888888888885</v>
      </c>
      <c r="K32" s="17">
        <v>30</v>
      </c>
    </row>
    <row r="33" spans="1:11" ht="15">
      <c r="A33" s="2" t="s">
        <v>29</v>
      </c>
      <c r="B33" s="3" t="s">
        <v>51</v>
      </c>
      <c r="C33" s="6"/>
      <c r="D33" s="16">
        <f t="shared" si="1"/>
        <v>5</v>
      </c>
      <c r="H33" s="14" t="s">
        <v>22</v>
      </c>
      <c r="I33" s="14" t="s">
        <v>12</v>
      </c>
      <c r="J33" s="20">
        <v>0.46458333333333335</v>
      </c>
      <c r="K33" s="17">
        <v>31</v>
      </c>
    </row>
    <row r="34" spans="1:11" ht="15">
      <c r="A34" s="2" t="s">
        <v>30</v>
      </c>
      <c r="B34" s="3" t="s">
        <v>51</v>
      </c>
      <c r="C34" s="6"/>
      <c r="D34" s="16">
        <f t="shared" si="1"/>
        <v>8</v>
      </c>
      <c r="H34" s="14" t="s">
        <v>15</v>
      </c>
      <c r="I34" s="14" t="s">
        <v>12</v>
      </c>
      <c r="J34" s="20">
        <v>0.4895833333333333</v>
      </c>
      <c r="K34" s="17">
        <v>32</v>
      </c>
    </row>
    <row r="35" spans="1:11" ht="15">
      <c r="A35" s="2" t="s">
        <v>31</v>
      </c>
      <c r="B35" s="3" t="s">
        <v>51</v>
      </c>
      <c r="C35" s="6"/>
      <c r="D35" s="16">
        <f t="shared" si="1"/>
        <v>20</v>
      </c>
      <c r="H35" s="14" t="s">
        <v>11</v>
      </c>
      <c r="I35" s="14" t="s">
        <v>12</v>
      </c>
      <c r="J35" s="20"/>
      <c r="K35" s="17" t="s">
        <v>242</v>
      </c>
    </row>
    <row r="36" spans="1:11" ht="15">
      <c r="A36" s="2" t="s">
        <v>32</v>
      </c>
      <c r="B36" s="3" t="s">
        <v>51</v>
      </c>
      <c r="C36" s="6"/>
      <c r="D36" s="16">
        <f t="shared" si="1"/>
        <v>15</v>
      </c>
      <c r="H36" s="14" t="s">
        <v>35</v>
      </c>
      <c r="I36" s="14" t="s">
        <v>51</v>
      </c>
      <c r="J36" s="20"/>
      <c r="K36" s="17" t="s">
        <v>241</v>
      </c>
    </row>
    <row r="37" spans="1:11" ht="15">
      <c r="A37" s="2" t="s">
        <v>33</v>
      </c>
      <c r="B37" s="3" t="s">
        <v>51</v>
      </c>
      <c r="C37" s="6"/>
      <c r="D37" s="16">
        <f t="shared" si="1"/>
        <v>27</v>
      </c>
      <c r="H37" s="15" t="s">
        <v>18</v>
      </c>
      <c r="I37" s="15" t="s">
        <v>12</v>
      </c>
      <c r="J37" s="21">
        <v>0.31180555555555556</v>
      </c>
      <c r="K37" s="18">
        <v>1</v>
      </c>
    </row>
    <row r="38" spans="1:11" ht="15">
      <c r="A38" s="2" t="s">
        <v>34</v>
      </c>
      <c r="B38" s="3" t="s">
        <v>51</v>
      </c>
      <c r="C38" s="6"/>
      <c r="D38" s="16">
        <f t="shared" si="1"/>
        <v>17</v>
      </c>
      <c r="H38" s="15" t="s">
        <v>46</v>
      </c>
      <c r="I38" s="15" t="s">
        <v>51</v>
      </c>
      <c r="J38" s="21">
        <v>0.3138888888888889</v>
      </c>
      <c r="K38" s="18">
        <v>2</v>
      </c>
    </row>
    <row r="39" spans="1:11" ht="15">
      <c r="A39" s="2" t="s">
        <v>35</v>
      </c>
      <c r="B39" s="3" t="s">
        <v>51</v>
      </c>
      <c r="C39" s="6"/>
      <c r="D39" s="16" t="str">
        <f t="shared" si="1"/>
        <v>disp</v>
      </c>
      <c r="H39" s="15" t="s">
        <v>23</v>
      </c>
      <c r="I39" s="15" t="s">
        <v>12</v>
      </c>
      <c r="J39" s="21">
        <v>0.3458333333333334</v>
      </c>
      <c r="K39" s="18">
        <v>3</v>
      </c>
    </row>
    <row r="40" spans="1:11" ht="15">
      <c r="A40" s="2" t="s">
        <v>36</v>
      </c>
      <c r="B40" s="3" t="s">
        <v>51</v>
      </c>
      <c r="C40" s="6"/>
      <c r="D40" s="16">
        <f t="shared" si="1"/>
        <v>5</v>
      </c>
      <c r="H40" s="15" t="s">
        <v>27</v>
      </c>
      <c r="I40" s="15" t="s">
        <v>51</v>
      </c>
      <c r="J40" s="21">
        <v>0.3520833333333333</v>
      </c>
      <c r="K40" s="18">
        <v>4</v>
      </c>
    </row>
    <row r="41" spans="1:11" ht="15">
      <c r="A41" s="2" t="s">
        <v>37</v>
      </c>
      <c r="B41" s="3" t="s">
        <v>51</v>
      </c>
      <c r="C41" s="6"/>
      <c r="D41" s="16">
        <f t="shared" si="1"/>
        <v>12</v>
      </c>
      <c r="H41" s="15" t="s">
        <v>36</v>
      </c>
      <c r="I41" s="15" t="s">
        <v>51</v>
      </c>
      <c r="J41" s="21">
        <v>0.35833333333333334</v>
      </c>
      <c r="K41" s="18">
        <v>5</v>
      </c>
    </row>
    <row r="42" spans="1:11" ht="15">
      <c r="A42" s="2" t="s">
        <v>38</v>
      </c>
      <c r="B42" s="3" t="s">
        <v>51</v>
      </c>
      <c r="C42" s="6"/>
      <c r="D42" s="16">
        <f t="shared" si="1"/>
        <v>6</v>
      </c>
      <c r="H42" s="15" t="s">
        <v>38</v>
      </c>
      <c r="I42" s="15" t="s">
        <v>51</v>
      </c>
      <c r="J42" s="21">
        <v>0.36875</v>
      </c>
      <c r="K42" s="18">
        <v>6</v>
      </c>
    </row>
    <row r="43" spans="1:11" ht="15">
      <c r="A43" s="2" t="s">
        <v>39</v>
      </c>
      <c r="B43" s="3" t="s">
        <v>51</v>
      </c>
      <c r="C43" s="6"/>
      <c r="D43" s="16">
        <f t="shared" si="1"/>
        <v>14</v>
      </c>
      <c r="H43" s="15" t="s">
        <v>43</v>
      </c>
      <c r="I43" s="15" t="s">
        <v>51</v>
      </c>
      <c r="J43" s="21">
        <v>0.3736111111111111</v>
      </c>
      <c r="K43" s="18">
        <v>7</v>
      </c>
    </row>
    <row r="44" spans="1:11" ht="15">
      <c r="A44" s="2" t="s">
        <v>40</v>
      </c>
      <c r="B44" s="3" t="s">
        <v>51</v>
      </c>
      <c r="C44" s="6"/>
      <c r="D44" s="16">
        <f t="shared" si="1"/>
        <v>13</v>
      </c>
      <c r="H44" s="15" t="s">
        <v>30</v>
      </c>
      <c r="I44" s="15" t="s">
        <v>51</v>
      </c>
      <c r="J44" s="21">
        <v>0.3833333333333333</v>
      </c>
      <c r="K44" s="18">
        <v>8</v>
      </c>
    </row>
    <row r="45" spans="1:11" ht="15">
      <c r="A45" s="2" t="s">
        <v>41</v>
      </c>
      <c r="B45" s="3" t="s">
        <v>51</v>
      </c>
      <c r="C45" s="6"/>
      <c r="D45" s="16">
        <f t="shared" si="1"/>
        <v>15</v>
      </c>
      <c r="H45" s="15" t="s">
        <v>1</v>
      </c>
      <c r="I45" s="15" t="s">
        <v>12</v>
      </c>
      <c r="J45" s="21">
        <v>0.3902777777777778</v>
      </c>
      <c r="K45" s="18">
        <v>9</v>
      </c>
    </row>
    <row r="46" spans="1:11" ht="15">
      <c r="A46" s="2" t="s">
        <v>42</v>
      </c>
      <c r="B46" s="3" t="s">
        <v>51</v>
      </c>
      <c r="C46" s="6"/>
      <c r="D46" s="16">
        <f t="shared" si="1"/>
        <v>21</v>
      </c>
      <c r="H46" s="15" t="s">
        <v>28</v>
      </c>
      <c r="I46" s="15" t="s">
        <v>51</v>
      </c>
      <c r="J46" s="21">
        <v>0.4041666666666666</v>
      </c>
      <c r="K46" s="18">
        <v>10</v>
      </c>
    </row>
    <row r="47" spans="1:11" ht="15">
      <c r="A47" s="2" t="s">
        <v>43</v>
      </c>
      <c r="B47" s="3" t="s">
        <v>51</v>
      </c>
      <c r="C47" s="6"/>
      <c r="D47" s="16">
        <f t="shared" si="1"/>
        <v>7</v>
      </c>
      <c r="H47" s="15" t="s">
        <v>4</v>
      </c>
      <c r="I47" s="15" t="s">
        <v>12</v>
      </c>
      <c r="J47" s="21">
        <v>0.42430555555555555</v>
      </c>
      <c r="K47" s="18">
        <v>11</v>
      </c>
    </row>
    <row r="48" spans="1:11" ht="15">
      <c r="A48" s="2" t="s">
        <v>44</v>
      </c>
      <c r="B48" s="3" t="s">
        <v>51</v>
      </c>
      <c r="C48" s="6"/>
      <c r="D48" s="16">
        <f t="shared" si="1"/>
        <v>29</v>
      </c>
      <c r="H48" s="15" t="s">
        <v>25</v>
      </c>
      <c r="I48" s="15" t="s">
        <v>12</v>
      </c>
      <c r="J48" s="21">
        <v>0.4270833333333333</v>
      </c>
      <c r="K48" s="18">
        <v>12</v>
      </c>
    </row>
    <row r="49" spans="1:11" ht="15">
      <c r="A49" s="2" t="s">
        <v>45</v>
      </c>
      <c r="B49" s="3" t="s">
        <v>51</v>
      </c>
      <c r="C49" s="6"/>
      <c r="D49" s="16">
        <f t="shared" si="1"/>
        <v>1</v>
      </c>
      <c r="H49" s="15" t="s">
        <v>8</v>
      </c>
      <c r="I49" s="15" t="s">
        <v>12</v>
      </c>
      <c r="J49" s="21">
        <v>0.4458333333333333</v>
      </c>
      <c r="K49" s="18">
        <v>13</v>
      </c>
    </row>
    <row r="50" spans="1:11" ht="15">
      <c r="A50" s="2" t="s">
        <v>46</v>
      </c>
      <c r="B50" s="3" t="s">
        <v>51</v>
      </c>
      <c r="C50" s="6"/>
      <c r="D50" s="16">
        <f t="shared" si="1"/>
        <v>2</v>
      </c>
      <c r="H50" s="15" t="s">
        <v>17</v>
      </c>
      <c r="I50" s="15" t="s">
        <v>12</v>
      </c>
      <c r="J50" s="21">
        <v>0.45694444444444443</v>
      </c>
      <c r="K50" s="18">
        <v>14</v>
      </c>
    </row>
    <row r="51" spans="1:11" ht="15">
      <c r="A51" s="2" t="s">
        <v>47</v>
      </c>
      <c r="B51" s="3" t="s">
        <v>51</v>
      </c>
      <c r="C51" s="6"/>
      <c r="D51" s="16">
        <f t="shared" si="1"/>
        <v>7</v>
      </c>
      <c r="H51" s="15" t="s">
        <v>41</v>
      </c>
      <c r="I51" s="15" t="s">
        <v>51</v>
      </c>
      <c r="J51" s="21">
        <v>0.4583333333333333</v>
      </c>
      <c r="K51" s="18">
        <v>15</v>
      </c>
    </row>
    <row r="52" spans="1:11" ht="15">
      <c r="A52" s="2" t="s">
        <v>48</v>
      </c>
      <c r="B52" s="3" t="s">
        <v>51</v>
      </c>
      <c r="C52" s="6"/>
      <c r="D52" s="16">
        <f t="shared" si="1"/>
        <v>2</v>
      </c>
      <c r="H52" s="15" t="s">
        <v>21</v>
      </c>
      <c r="I52" s="15" t="s">
        <v>12</v>
      </c>
      <c r="J52" s="21">
        <v>0.5263888888888889</v>
      </c>
      <c r="K52" s="18">
        <v>16</v>
      </c>
    </row>
    <row r="53" spans="1:11" ht="15">
      <c r="A53" s="2" t="s">
        <v>49</v>
      </c>
      <c r="B53" s="3" t="s">
        <v>51</v>
      </c>
      <c r="C53" s="6"/>
      <c r="D53" s="16">
        <f t="shared" si="1"/>
        <v>8</v>
      </c>
      <c r="H53" s="15" t="s">
        <v>6</v>
      </c>
      <c r="I53" s="15" t="s">
        <v>12</v>
      </c>
      <c r="J53" s="18"/>
      <c r="K53" s="18" t="s">
        <v>241</v>
      </c>
    </row>
    <row r="54" spans="1:4" ht="15.75" thickBot="1">
      <c r="A54" s="2" t="s">
        <v>50</v>
      </c>
      <c r="B54" s="3" t="s">
        <v>51</v>
      </c>
      <c r="C54" s="6"/>
      <c r="D54" s="16">
        <f t="shared" si="1"/>
        <v>22</v>
      </c>
    </row>
    <row r="55" spans="1:4" ht="20.25" thickBot="1">
      <c r="A55" s="11" t="s">
        <v>236</v>
      </c>
      <c r="B55" s="12" t="s">
        <v>51</v>
      </c>
      <c r="C55" s="24">
        <f>SUM(D30:D54)</f>
        <v>298</v>
      </c>
      <c r="D55" s="25"/>
    </row>
  </sheetData>
  <mergeCells count="2">
    <mergeCell ref="C29:D29"/>
    <mergeCell ref="C55:D5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9"/>
  <sheetViews>
    <sheetView workbookViewId="0" topLeftCell="A1">
      <selection activeCell="J1" sqref="J1:J16384"/>
    </sheetView>
  </sheetViews>
  <sheetFormatPr defaultColWidth="11.421875" defaultRowHeight="12.75"/>
  <cols>
    <col min="1" max="1" width="26.7109375" style="0" bestFit="1" customWidth="1"/>
    <col min="2" max="2" width="7.7109375" style="0" bestFit="1" customWidth="1"/>
    <col min="4" max="4" width="12.57421875" style="0" bestFit="1" customWidth="1"/>
    <col min="8" max="8" width="27.140625" style="0" bestFit="1" customWidth="1"/>
    <col min="10" max="10" width="11.421875" style="22" customWidth="1"/>
    <col min="11" max="11" width="12.8515625" style="0" bestFit="1" customWidth="1"/>
  </cols>
  <sheetData>
    <row r="2" spans="1:11" s="4" customFormat="1" ht="19.5">
      <c r="A2" s="5" t="s">
        <v>52</v>
      </c>
      <c r="B2" s="5" t="s">
        <v>53</v>
      </c>
      <c r="C2" s="5" t="s">
        <v>54</v>
      </c>
      <c r="D2" s="5" t="s">
        <v>55</v>
      </c>
      <c r="H2" s="5" t="s">
        <v>239</v>
      </c>
      <c r="I2" s="5" t="s">
        <v>53</v>
      </c>
      <c r="J2" s="5" t="s">
        <v>54</v>
      </c>
      <c r="K2" s="5" t="s">
        <v>55</v>
      </c>
    </row>
    <row r="3" spans="1:11" ht="15">
      <c r="A3" s="2" t="s">
        <v>111</v>
      </c>
      <c r="B3" s="2" t="s">
        <v>132</v>
      </c>
      <c r="C3" s="6"/>
      <c r="D3" s="16">
        <f>VLOOKUP(A3,$H$3:$K$66,4,FALSE)</f>
        <v>4</v>
      </c>
      <c r="H3" s="14" t="s">
        <v>113</v>
      </c>
      <c r="I3" s="14" t="s">
        <v>132</v>
      </c>
      <c r="J3" s="20">
        <v>0.5347222222222222</v>
      </c>
      <c r="K3" s="17">
        <v>1</v>
      </c>
    </row>
    <row r="4" spans="1:11" ht="15">
      <c r="A4" s="2" t="s">
        <v>112</v>
      </c>
      <c r="B4" s="2" t="s">
        <v>132</v>
      </c>
      <c r="C4" s="6"/>
      <c r="D4" s="16">
        <f aca="true" t="shared" si="0" ref="D4:D67">VLOOKUP(A4,$H$3:$K$66,4,FALSE)</f>
        <v>13</v>
      </c>
      <c r="H4" s="14" t="s">
        <v>175</v>
      </c>
      <c r="I4" s="14" t="s">
        <v>177</v>
      </c>
      <c r="J4" s="20">
        <v>0.5506944444444445</v>
      </c>
      <c r="K4" s="17">
        <v>2</v>
      </c>
    </row>
    <row r="5" spans="1:11" ht="15">
      <c r="A5" s="2" t="s">
        <v>113</v>
      </c>
      <c r="B5" s="2" t="s">
        <v>132</v>
      </c>
      <c r="C5" s="6"/>
      <c r="D5" s="16">
        <f t="shared" si="0"/>
        <v>1</v>
      </c>
      <c r="H5" s="14" t="s">
        <v>157</v>
      </c>
      <c r="I5" s="14" t="s">
        <v>177</v>
      </c>
      <c r="J5" s="20">
        <v>0.5548611111111111</v>
      </c>
      <c r="K5" s="17">
        <v>3</v>
      </c>
    </row>
    <row r="6" spans="1:11" ht="15">
      <c r="A6" s="2" t="s">
        <v>114</v>
      </c>
      <c r="B6" s="2" t="s">
        <v>132</v>
      </c>
      <c r="C6" s="6"/>
      <c r="D6" s="16">
        <f t="shared" si="0"/>
        <v>7</v>
      </c>
      <c r="H6" s="14" t="s">
        <v>116</v>
      </c>
      <c r="I6" s="14" t="s">
        <v>132</v>
      </c>
      <c r="J6" s="20">
        <v>0.6069444444444444</v>
      </c>
      <c r="K6" s="17">
        <v>4</v>
      </c>
    </row>
    <row r="7" spans="1:11" ht="15">
      <c r="A7" s="2" t="s">
        <v>115</v>
      </c>
      <c r="B7" s="2" t="s">
        <v>132</v>
      </c>
      <c r="C7" s="6"/>
      <c r="D7" s="16">
        <f t="shared" si="0"/>
        <v>6</v>
      </c>
      <c r="H7" s="14" t="s">
        <v>163</v>
      </c>
      <c r="I7" s="14" t="s">
        <v>177</v>
      </c>
      <c r="J7" s="20">
        <v>0.6166666666666667</v>
      </c>
      <c r="K7" s="17">
        <v>5</v>
      </c>
    </row>
    <row r="8" spans="1:11" ht="15">
      <c r="A8" s="2" t="s">
        <v>116</v>
      </c>
      <c r="B8" s="2" t="s">
        <v>132</v>
      </c>
      <c r="C8" s="6"/>
      <c r="D8" s="16">
        <f t="shared" si="0"/>
        <v>4</v>
      </c>
      <c r="H8" s="14" t="s">
        <v>115</v>
      </c>
      <c r="I8" s="14" t="s">
        <v>132</v>
      </c>
      <c r="J8" s="20">
        <v>0.6722222222222222</v>
      </c>
      <c r="K8" s="17">
        <v>6</v>
      </c>
    </row>
    <row r="9" spans="1:11" ht="15">
      <c r="A9" s="2" t="s">
        <v>117</v>
      </c>
      <c r="B9" s="2" t="s">
        <v>132</v>
      </c>
      <c r="C9" s="6"/>
      <c r="D9" s="16">
        <f t="shared" si="0"/>
        <v>12</v>
      </c>
      <c r="H9" s="14" t="s">
        <v>114</v>
      </c>
      <c r="I9" s="14" t="s">
        <v>132</v>
      </c>
      <c r="J9" s="20">
        <v>0.6805555555555555</v>
      </c>
      <c r="K9" s="17">
        <v>7</v>
      </c>
    </row>
    <row r="10" spans="1:11" ht="15">
      <c r="A10" s="2" t="s">
        <v>118</v>
      </c>
      <c r="B10" s="2" t="s">
        <v>132</v>
      </c>
      <c r="C10" s="6"/>
      <c r="D10" s="16">
        <f t="shared" si="0"/>
        <v>14</v>
      </c>
      <c r="H10" s="14" t="s">
        <v>153</v>
      </c>
      <c r="I10" s="14" t="s">
        <v>155</v>
      </c>
      <c r="J10" s="20">
        <v>0.6930555555555555</v>
      </c>
      <c r="K10" s="17">
        <v>8</v>
      </c>
    </row>
    <row r="11" spans="1:11" ht="15">
      <c r="A11" s="2" t="s">
        <v>119</v>
      </c>
      <c r="B11" s="2" t="s">
        <v>132</v>
      </c>
      <c r="C11" s="6"/>
      <c r="D11" s="16">
        <f t="shared" si="0"/>
        <v>21</v>
      </c>
      <c r="H11" s="14" t="s">
        <v>123</v>
      </c>
      <c r="I11" s="14" t="s">
        <v>132</v>
      </c>
      <c r="J11" s="20">
        <v>0.7263888888888889</v>
      </c>
      <c r="K11" s="17">
        <v>9</v>
      </c>
    </row>
    <row r="12" spans="1:11" ht="15">
      <c r="A12" s="2" t="s">
        <v>120</v>
      </c>
      <c r="B12" s="2" t="s">
        <v>132</v>
      </c>
      <c r="C12" s="6"/>
      <c r="D12" s="16">
        <f t="shared" si="0"/>
        <v>7</v>
      </c>
      <c r="H12" s="14" t="s">
        <v>169</v>
      </c>
      <c r="I12" s="14" t="s">
        <v>177</v>
      </c>
      <c r="J12" s="20">
        <v>0.7986111111111112</v>
      </c>
      <c r="K12" s="17">
        <v>10</v>
      </c>
    </row>
    <row r="13" spans="1:11" ht="15">
      <c r="A13" s="2" t="s">
        <v>121</v>
      </c>
      <c r="B13" s="2" t="s">
        <v>132</v>
      </c>
      <c r="C13" s="6"/>
      <c r="D13" s="16">
        <f t="shared" si="0"/>
        <v>5</v>
      </c>
      <c r="H13" s="14" t="s">
        <v>130</v>
      </c>
      <c r="I13" s="14" t="s">
        <v>132</v>
      </c>
      <c r="J13" s="20">
        <v>0.8020833333333334</v>
      </c>
      <c r="K13" s="17">
        <v>11</v>
      </c>
    </row>
    <row r="14" spans="1:11" ht="15">
      <c r="A14" s="2" t="s">
        <v>122</v>
      </c>
      <c r="B14" s="2" t="s">
        <v>132</v>
      </c>
      <c r="C14" s="6"/>
      <c r="D14" s="16">
        <f t="shared" si="0"/>
        <v>15</v>
      </c>
      <c r="H14" s="14" t="s">
        <v>117</v>
      </c>
      <c r="I14" s="14" t="s">
        <v>132</v>
      </c>
      <c r="J14" s="20">
        <v>0.8034722222222223</v>
      </c>
      <c r="K14" s="17">
        <v>12</v>
      </c>
    </row>
    <row r="15" spans="1:11" ht="15">
      <c r="A15" s="2" t="s">
        <v>123</v>
      </c>
      <c r="B15" s="2" t="s">
        <v>132</v>
      </c>
      <c r="C15" s="6"/>
      <c r="D15" s="16">
        <f t="shared" si="0"/>
        <v>9</v>
      </c>
      <c r="H15" s="14" t="s">
        <v>112</v>
      </c>
      <c r="I15" s="14" t="s">
        <v>132</v>
      </c>
      <c r="J15" s="20">
        <v>0.8215277777777777</v>
      </c>
      <c r="K15" s="17">
        <v>13</v>
      </c>
    </row>
    <row r="16" spans="1:11" ht="15">
      <c r="A16" s="2" t="s">
        <v>124</v>
      </c>
      <c r="B16" s="2" t="s">
        <v>132</v>
      </c>
      <c r="C16" s="6"/>
      <c r="D16" s="16" t="str">
        <f t="shared" si="0"/>
        <v>disp</v>
      </c>
      <c r="H16" s="14" t="s">
        <v>126</v>
      </c>
      <c r="I16" s="14" t="s">
        <v>132</v>
      </c>
      <c r="J16" s="20">
        <v>0.8465277777777778</v>
      </c>
      <c r="K16" s="17">
        <v>14</v>
      </c>
    </row>
    <row r="17" spans="1:11" ht="15">
      <c r="A17" s="2" t="s">
        <v>125</v>
      </c>
      <c r="B17" s="2" t="s">
        <v>132</v>
      </c>
      <c r="C17" s="6"/>
      <c r="D17" s="16">
        <f t="shared" si="0"/>
        <v>21</v>
      </c>
      <c r="H17" s="14" t="s">
        <v>138</v>
      </c>
      <c r="I17" s="14" t="s">
        <v>155</v>
      </c>
      <c r="J17" s="20">
        <v>0.9375</v>
      </c>
      <c r="K17" s="17">
        <v>15</v>
      </c>
    </row>
    <row r="18" spans="1:11" ht="15">
      <c r="A18" s="2" t="s">
        <v>126</v>
      </c>
      <c r="B18" s="2" t="s">
        <v>132</v>
      </c>
      <c r="C18" s="6"/>
      <c r="D18" s="16">
        <f t="shared" si="0"/>
        <v>14</v>
      </c>
      <c r="H18" s="14" t="s">
        <v>143</v>
      </c>
      <c r="I18" s="14" t="s">
        <v>155</v>
      </c>
      <c r="J18" s="20">
        <v>0.9465277777777777</v>
      </c>
      <c r="K18" s="17">
        <v>16</v>
      </c>
    </row>
    <row r="19" spans="1:11" ht="15">
      <c r="A19" s="2" t="s">
        <v>127</v>
      </c>
      <c r="B19" s="2" t="s">
        <v>132</v>
      </c>
      <c r="C19" s="6"/>
      <c r="D19" s="16">
        <f t="shared" si="0"/>
        <v>24</v>
      </c>
      <c r="H19" s="14" t="s">
        <v>176</v>
      </c>
      <c r="I19" s="14" t="s">
        <v>177</v>
      </c>
      <c r="J19" s="23">
        <v>1.0138888888888888</v>
      </c>
      <c r="K19" s="17">
        <v>17</v>
      </c>
    </row>
    <row r="20" spans="1:11" ht="15">
      <c r="A20" s="2" t="s">
        <v>128</v>
      </c>
      <c r="B20" s="2" t="s">
        <v>132</v>
      </c>
      <c r="C20" s="6"/>
      <c r="D20" s="16">
        <f t="shared" si="0"/>
        <v>12</v>
      </c>
      <c r="H20" s="14" t="s">
        <v>144</v>
      </c>
      <c r="I20" s="14" t="s">
        <v>155</v>
      </c>
      <c r="J20" s="17"/>
      <c r="K20" s="17" t="s">
        <v>242</v>
      </c>
    </row>
    <row r="21" spans="1:11" ht="15">
      <c r="A21" s="2" t="s">
        <v>129</v>
      </c>
      <c r="B21" s="2" t="s">
        <v>132</v>
      </c>
      <c r="C21" s="6"/>
      <c r="D21" s="16">
        <f t="shared" si="0"/>
        <v>23</v>
      </c>
      <c r="H21" s="14" t="s">
        <v>150</v>
      </c>
      <c r="I21" s="14" t="s">
        <v>155</v>
      </c>
      <c r="J21" s="17"/>
      <c r="K21" s="17" t="s">
        <v>242</v>
      </c>
    </row>
    <row r="22" spans="1:11" ht="15">
      <c r="A22" s="2" t="s">
        <v>130</v>
      </c>
      <c r="B22" s="2" t="s">
        <v>132</v>
      </c>
      <c r="C22" s="6"/>
      <c r="D22" s="16">
        <f t="shared" si="0"/>
        <v>11</v>
      </c>
      <c r="H22" s="14" t="s">
        <v>170</v>
      </c>
      <c r="I22" s="14" t="s">
        <v>177</v>
      </c>
      <c r="J22" s="17"/>
      <c r="K22" s="17" t="s">
        <v>242</v>
      </c>
    </row>
    <row r="23" spans="1:11" ht="15.75" thickBot="1">
      <c r="A23" s="2" t="s">
        <v>131</v>
      </c>
      <c r="B23" s="2" t="s">
        <v>132</v>
      </c>
      <c r="C23" s="6"/>
      <c r="D23" s="16" t="str">
        <f t="shared" si="0"/>
        <v>disp</v>
      </c>
      <c r="H23" s="14" t="s">
        <v>174</v>
      </c>
      <c r="I23" s="14" t="s">
        <v>177</v>
      </c>
      <c r="J23" s="17"/>
      <c r="K23" s="17" t="s">
        <v>242</v>
      </c>
    </row>
    <row r="24" spans="1:11" ht="20.25" thickBot="1">
      <c r="A24" s="11" t="s">
        <v>236</v>
      </c>
      <c r="B24" s="12" t="s">
        <v>132</v>
      </c>
      <c r="C24" s="24">
        <f>SUM(D3:D23)</f>
        <v>223</v>
      </c>
      <c r="D24" s="25"/>
      <c r="E24">
        <f>C24/19</f>
        <v>11.736842105263158</v>
      </c>
      <c r="H24" s="14" t="s">
        <v>134</v>
      </c>
      <c r="I24" s="14" t="s">
        <v>155</v>
      </c>
      <c r="J24" s="17"/>
      <c r="K24" s="17" t="s">
        <v>241</v>
      </c>
    </row>
    <row r="25" spans="1:11" ht="15">
      <c r="A25" s="2" t="s">
        <v>133</v>
      </c>
      <c r="B25" s="2" t="s">
        <v>155</v>
      </c>
      <c r="C25" s="6"/>
      <c r="D25" s="16">
        <f t="shared" si="0"/>
        <v>18</v>
      </c>
      <c r="H25" s="14" t="s">
        <v>141</v>
      </c>
      <c r="I25" s="14" t="s">
        <v>155</v>
      </c>
      <c r="J25" s="17"/>
      <c r="K25" s="17" t="s">
        <v>241</v>
      </c>
    </row>
    <row r="26" spans="1:11" ht="15">
      <c r="A26" s="2" t="s">
        <v>134</v>
      </c>
      <c r="B26" s="2" t="s">
        <v>155</v>
      </c>
      <c r="C26" s="6"/>
      <c r="D26" s="16" t="str">
        <f t="shared" si="0"/>
        <v>disp</v>
      </c>
      <c r="H26" s="14" t="s">
        <v>142</v>
      </c>
      <c r="I26" s="14" t="s">
        <v>155</v>
      </c>
      <c r="J26" s="17"/>
      <c r="K26" s="17" t="s">
        <v>241</v>
      </c>
    </row>
    <row r="27" spans="1:11" ht="15">
      <c r="A27" s="2" t="s">
        <v>135</v>
      </c>
      <c r="B27" s="2" t="s">
        <v>155</v>
      </c>
      <c r="C27" s="6"/>
      <c r="D27" s="16" t="str">
        <f t="shared" si="0"/>
        <v>disp</v>
      </c>
      <c r="H27" s="14" t="s">
        <v>156</v>
      </c>
      <c r="I27" s="14" t="s">
        <v>177</v>
      </c>
      <c r="J27" s="17"/>
      <c r="K27" s="17" t="s">
        <v>241</v>
      </c>
    </row>
    <row r="28" spans="1:11" ht="15">
      <c r="A28" s="2" t="s">
        <v>136</v>
      </c>
      <c r="B28" s="2" t="s">
        <v>155</v>
      </c>
      <c r="C28" s="6"/>
      <c r="D28" s="16">
        <f t="shared" si="0"/>
        <v>20</v>
      </c>
      <c r="H28" s="14" t="s">
        <v>162</v>
      </c>
      <c r="I28" s="14" t="s">
        <v>177</v>
      </c>
      <c r="J28" s="17"/>
      <c r="K28" s="17" t="s">
        <v>241</v>
      </c>
    </row>
    <row r="29" spans="1:11" ht="15">
      <c r="A29" s="2" t="s">
        <v>137</v>
      </c>
      <c r="B29" s="2" t="s">
        <v>155</v>
      </c>
      <c r="C29" s="6"/>
      <c r="D29" s="16">
        <f t="shared" si="0"/>
        <v>19</v>
      </c>
      <c r="H29" s="15" t="s">
        <v>140</v>
      </c>
      <c r="I29" s="15" t="s">
        <v>155</v>
      </c>
      <c r="J29" s="21">
        <v>0.29375</v>
      </c>
      <c r="K29" s="18">
        <v>1</v>
      </c>
    </row>
    <row r="30" spans="1:11" ht="15">
      <c r="A30" s="2" t="s">
        <v>138</v>
      </c>
      <c r="B30" s="2" t="s">
        <v>155</v>
      </c>
      <c r="C30" s="6"/>
      <c r="D30" s="16">
        <f t="shared" si="0"/>
        <v>15</v>
      </c>
      <c r="H30" s="15" t="s">
        <v>146</v>
      </c>
      <c r="I30" s="15" t="s">
        <v>155</v>
      </c>
      <c r="J30" s="21">
        <v>0.3125</v>
      </c>
      <c r="K30" s="18">
        <v>2</v>
      </c>
    </row>
    <row r="31" spans="1:11" ht="15">
      <c r="A31" s="2" t="s">
        <v>139</v>
      </c>
      <c r="B31" s="2" t="s">
        <v>155</v>
      </c>
      <c r="C31" s="6"/>
      <c r="D31" s="16">
        <f t="shared" si="0"/>
        <v>32</v>
      </c>
      <c r="H31" s="15" t="s">
        <v>159</v>
      </c>
      <c r="I31" s="15" t="s">
        <v>177</v>
      </c>
      <c r="J31" s="21">
        <v>0.3145833333333333</v>
      </c>
      <c r="K31" s="18">
        <v>3</v>
      </c>
    </row>
    <row r="32" spans="1:11" ht="15">
      <c r="A32" s="2" t="s">
        <v>140</v>
      </c>
      <c r="B32" s="2" t="s">
        <v>155</v>
      </c>
      <c r="C32" s="6"/>
      <c r="D32" s="16">
        <f t="shared" si="0"/>
        <v>1</v>
      </c>
      <c r="H32" s="15" t="s">
        <v>111</v>
      </c>
      <c r="I32" s="15" t="s">
        <v>132</v>
      </c>
      <c r="J32" s="21">
        <v>0.31805555555555554</v>
      </c>
      <c r="K32" s="18">
        <v>4</v>
      </c>
    </row>
    <row r="33" spans="1:11" ht="15">
      <c r="A33" s="2" t="s">
        <v>141</v>
      </c>
      <c r="B33" s="2" t="s">
        <v>155</v>
      </c>
      <c r="C33" s="6"/>
      <c r="D33" s="16" t="str">
        <f t="shared" si="0"/>
        <v>disp</v>
      </c>
      <c r="H33" s="15" t="s">
        <v>121</v>
      </c>
      <c r="I33" s="15" t="s">
        <v>132</v>
      </c>
      <c r="J33" s="21">
        <v>0.33958333333333335</v>
      </c>
      <c r="K33" s="18">
        <v>5</v>
      </c>
    </row>
    <row r="34" spans="1:11" ht="15">
      <c r="A34" s="2" t="s">
        <v>142</v>
      </c>
      <c r="B34" s="2" t="s">
        <v>155</v>
      </c>
      <c r="C34" s="6"/>
      <c r="D34" s="16" t="str">
        <f t="shared" si="0"/>
        <v>disp</v>
      </c>
      <c r="H34" s="15" t="s">
        <v>161</v>
      </c>
      <c r="I34" s="15" t="s">
        <v>177</v>
      </c>
      <c r="J34" s="21">
        <v>0.34375</v>
      </c>
      <c r="K34" s="18">
        <v>6</v>
      </c>
    </row>
    <row r="35" spans="1:11" ht="15">
      <c r="A35" s="2" t="s">
        <v>143</v>
      </c>
      <c r="B35" s="2" t="s">
        <v>155</v>
      </c>
      <c r="C35" s="6"/>
      <c r="D35" s="16">
        <f t="shared" si="0"/>
        <v>16</v>
      </c>
      <c r="H35" s="15" t="s">
        <v>120</v>
      </c>
      <c r="I35" s="15" t="s">
        <v>132</v>
      </c>
      <c r="J35" s="21">
        <v>0.34722222222222227</v>
      </c>
      <c r="K35" s="18">
        <v>7</v>
      </c>
    </row>
    <row r="36" spans="1:11" ht="15">
      <c r="A36" s="2" t="s">
        <v>144</v>
      </c>
      <c r="B36" s="2" t="s">
        <v>155</v>
      </c>
      <c r="C36" s="6"/>
      <c r="D36" s="16" t="str">
        <f t="shared" si="0"/>
        <v>abs</v>
      </c>
      <c r="H36" s="15" t="s">
        <v>151</v>
      </c>
      <c r="I36" s="15" t="s">
        <v>155</v>
      </c>
      <c r="J36" s="21">
        <v>0.35</v>
      </c>
      <c r="K36" s="18">
        <v>8</v>
      </c>
    </row>
    <row r="37" spans="1:11" ht="15">
      <c r="A37" s="2" t="s">
        <v>145</v>
      </c>
      <c r="B37" s="2" t="s">
        <v>155</v>
      </c>
      <c r="C37" s="6"/>
      <c r="D37" s="16">
        <f t="shared" si="0"/>
        <v>11</v>
      </c>
      <c r="H37" s="15" t="s">
        <v>160</v>
      </c>
      <c r="I37" s="15" t="s">
        <v>177</v>
      </c>
      <c r="J37" s="21">
        <v>0.3506944444444444</v>
      </c>
      <c r="K37" s="18">
        <v>9</v>
      </c>
    </row>
    <row r="38" spans="1:11" ht="15">
      <c r="A38" s="2" t="s">
        <v>146</v>
      </c>
      <c r="B38" s="2" t="s">
        <v>155</v>
      </c>
      <c r="C38" s="6"/>
      <c r="D38" s="16">
        <f t="shared" si="0"/>
        <v>2</v>
      </c>
      <c r="H38" s="15" t="s">
        <v>164</v>
      </c>
      <c r="I38" s="15" t="s">
        <v>177</v>
      </c>
      <c r="J38" s="21">
        <v>0.3520833333333333</v>
      </c>
      <c r="K38" s="18">
        <v>10</v>
      </c>
    </row>
    <row r="39" spans="1:11" ht="15">
      <c r="A39" s="2" t="s">
        <v>147</v>
      </c>
      <c r="B39" s="2" t="s">
        <v>155</v>
      </c>
      <c r="C39" s="6"/>
      <c r="D39" s="16" t="str">
        <f t="shared" si="0"/>
        <v>disp</v>
      </c>
      <c r="H39" s="15" t="s">
        <v>145</v>
      </c>
      <c r="I39" s="15" t="s">
        <v>155</v>
      </c>
      <c r="J39" s="21">
        <v>0.3541666666666667</v>
      </c>
      <c r="K39" s="18">
        <v>11</v>
      </c>
    </row>
    <row r="40" spans="1:11" ht="15">
      <c r="A40" s="2" t="s">
        <v>148</v>
      </c>
      <c r="B40" s="2" t="s">
        <v>155</v>
      </c>
      <c r="C40" s="6"/>
      <c r="D40" s="16">
        <f t="shared" si="0"/>
        <v>30</v>
      </c>
      <c r="H40" s="15" t="s">
        <v>128</v>
      </c>
      <c r="I40" s="15" t="s">
        <v>132</v>
      </c>
      <c r="J40" s="21">
        <v>0.3625</v>
      </c>
      <c r="K40" s="18">
        <v>12</v>
      </c>
    </row>
    <row r="41" spans="1:11" ht="15">
      <c r="A41" s="2" t="s">
        <v>149</v>
      </c>
      <c r="B41" s="2" t="s">
        <v>155</v>
      </c>
      <c r="C41" s="6"/>
      <c r="D41" s="16">
        <f t="shared" si="0"/>
        <v>17</v>
      </c>
      <c r="H41" s="15" t="s">
        <v>172</v>
      </c>
      <c r="I41" s="15" t="s">
        <v>177</v>
      </c>
      <c r="J41" s="21">
        <v>0.3638888888888889</v>
      </c>
      <c r="K41" s="18">
        <v>13</v>
      </c>
    </row>
    <row r="42" spans="1:11" ht="15">
      <c r="A42" s="2" t="s">
        <v>150</v>
      </c>
      <c r="B42" s="2" t="s">
        <v>155</v>
      </c>
      <c r="C42" s="6"/>
      <c r="D42" s="16" t="str">
        <f t="shared" si="0"/>
        <v>abs</v>
      </c>
      <c r="H42" s="15" t="s">
        <v>118</v>
      </c>
      <c r="I42" s="15" t="s">
        <v>132</v>
      </c>
      <c r="J42" s="21">
        <v>0.36875</v>
      </c>
      <c r="K42" s="18">
        <v>14</v>
      </c>
    </row>
    <row r="43" spans="1:11" ht="15">
      <c r="A43" s="2" t="s">
        <v>151</v>
      </c>
      <c r="B43" s="2" t="s">
        <v>155</v>
      </c>
      <c r="C43" s="6"/>
      <c r="D43" s="16">
        <f t="shared" si="0"/>
        <v>8</v>
      </c>
      <c r="H43" s="15" t="s">
        <v>122</v>
      </c>
      <c r="I43" s="15" t="s">
        <v>132</v>
      </c>
      <c r="J43" s="21">
        <v>0.37152777777777773</v>
      </c>
      <c r="K43" s="18">
        <v>15</v>
      </c>
    </row>
    <row r="44" spans="1:11" ht="15">
      <c r="A44" s="2" t="s">
        <v>152</v>
      </c>
      <c r="B44" s="2" t="s">
        <v>155</v>
      </c>
      <c r="C44" s="6"/>
      <c r="D44" s="16">
        <f t="shared" si="0"/>
        <v>26</v>
      </c>
      <c r="H44" s="15" t="s">
        <v>165</v>
      </c>
      <c r="I44" s="15" t="s">
        <v>177</v>
      </c>
      <c r="J44" s="21">
        <v>0.37152777777777773</v>
      </c>
      <c r="K44" s="18">
        <v>16</v>
      </c>
    </row>
    <row r="45" spans="1:11" ht="15">
      <c r="A45" s="2" t="s">
        <v>153</v>
      </c>
      <c r="B45" s="2" t="s">
        <v>155</v>
      </c>
      <c r="C45" s="6"/>
      <c r="D45" s="16">
        <f t="shared" si="0"/>
        <v>8</v>
      </c>
      <c r="H45" s="15" t="s">
        <v>149</v>
      </c>
      <c r="I45" s="15" t="s">
        <v>155</v>
      </c>
      <c r="J45" s="21">
        <v>0.37152777777777773</v>
      </c>
      <c r="K45" s="18">
        <v>17</v>
      </c>
    </row>
    <row r="46" spans="1:11" ht="15.75" thickBot="1">
      <c r="A46" s="2" t="s">
        <v>154</v>
      </c>
      <c r="B46" s="2" t="s">
        <v>155</v>
      </c>
      <c r="C46" s="6"/>
      <c r="D46" s="16">
        <f t="shared" si="0"/>
        <v>25</v>
      </c>
      <c r="H46" s="15" t="s">
        <v>133</v>
      </c>
      <c r="I46" s="15" t="s">
        <v>155</v>
      </c>
      <c r="J46" s="21">
        <v>0.37222222222222223</v>
      </c>
      <c r="K46" s="18">
        <v>18</v>
      </c>
    </row>
    <row r="47" spans="1:11" ht="20.25" thickBot="1">
      <c r="A47" s="11" t="s">
        <v>236</v>
      </c>
      <c r="B47" s="12" t="s">
        <v>155</v>
      </c>
      <c r="C47" s="24">
        <f>SUM(D25:D46)</f>
        <v>248</v>
      </c>
      <c r="D47" s="25"/>
      <c r="E47">
        <f>C47/15</f>
        <v>16.533333333333335</v>
      </c>
      <c r="H47" s="15" t="s">
        <v>137</v>
      </c>
      <c r="I47" s="15" t="s">
        <v>155</v>
      </c>
      <c r="J47" s="21">
        <v>0.37222222222222223</v>
      </c>
      <c r="K47" s="18">
        <v>19</v>
      </c>
    </row>
    <row r="48" spans="1:11" ht="15">
      <c r="A48" s="2" t="s">
        <v>156</v>
      </c>
      <c r="B48" s="3" t="s">
        <v>177</v>
      </c>
      <c r="C48" s="6"/>
      <c r="D48" s="16" t="str">
        <f t="shared" si="0"/>
        <v>disp</v>
      </c>
      <c r="H48" s="15" t="s">
        <v>136</v>
      </c>
      <c r="I48" s="15" t="s">
        <v>155</v>
      </c>
      <c r="J48" s="21">
        <v>0.3729166666666666</v>
      </c>
      <c r="K48" s="18">
        <v>20</v>
      </c>
    </row>
    <row r="49" spans="1:11" ht="15">
      <c r="A49" s="2" t="s">
        <v>157</v>
      </c>
      <c r="B49" s="3" t="s">
        <v>177</v>
      </c>
      <c r="C49" s="6"/>
      <c r="D49" s="16">
        <f t="shared" si="0"/>
        <v>3</v>
      </c>
      <c r="H49" s="15" t="s">
        <v>119</v>
      </c>
      <c r="I49" s="15" t="s">
        <v>132</v>
      </c>
      <c r="J49" s="21">
        <v>0.4152777777777778</v>
      </c>
      <c r="K49" s="18">
        <v>21</v>
      </c>
    </row>
    <row r="50" spans="1:11" ht="15">
      <c r="A50" s="2" t="s">
        <v>158</v>
      </c>
      <c r="B50" s="3" t="s">
        <v>177</v>
      </c>
      <c r="C50" s="6"/>
      <c r="D50" s="16">
        <f t="shared" si="0"/>
        <v>29</v>
      </c>
      <c r="H50" s="15" t="s">
        <v>125</v>
      </c>
      <c r="I50" s="15" t="s">
        <v>132</v>
      </c>
      <c r="J50" s="21">
        <v>0.4166666666666667</v>
      </c>
      <c r="K50" s="18">
        <v>21</v>
      </c>
    </row>
    <row r="51" spans="1:11" ht="15">
      <c r="A51" s="2" t="s">
        <v>159</v>
      </c>
      <c r="B51" s="3" t="s">
        <v>177</v>
      </c>
      <c r="C51" s="6"/>
      <c r="D51" s="16">
        <f t="shared" si="0"/>
        <v>3</v>
      </c>
      <c r="H51" s="15" t="s">
        <v>168</v>
      </c>
      <c r="I51" s="15" t="s">
        <v>177</v>
      </c>
      <c r="J51" s="21">
        <v>0.4284722222222222</v>
      </c>
      <c r="K51" s="18">
        <v>22</v>
      </c>
    </row>
    <row r="52" spans="1:11" ht="15">
      <c r="A52" s="2" t="s">
        <v>160</v>
      </c>
      <c r="B52" s="3" t="s">
        <v>177</v>
      </c>
      <c r="C52" s="6"/>
      <c r="D52" s="16">
        <f t="shared" si="0"/>
        <v>9</v>
      </c>
      <c r="H52" s="15" t="s">
        <v>129</v>
      </c>
      <c r="I52" s="15" t="s">
        <v>132</v>
      </c>
      <c r="J52" s="21">
        <v>0.4305555555555556</v>
      </c>
      <c r="K52" s="18">
        <v>23</v>
      </c>
    </row>
    <row r="53" spans="1:11" ht="15">
      <c r="A53" s="2" t="s">
        <v>161</v>
      </c>
      <c r="B53" s="3" t="s">
        <v>177</v>
      </c>
      <c r="C53" s="6"/>
      <c r="D53" s="16">
        <f t="shared" si="0"/>
        <v>6</v>
      </c>
      <c r="H53" s="15" t="s">
        <v>127</v>
      </c>
      <c r="I53" s="15" t="s">
        <v>132</v>
      </c>
      <c r="J53" s="21">
        <v>0.43263888888888885</v>
      </c>
      <c r="K53" s="18">
        <v>24</v>
      </c>
    </row>
    <row r="54" spans="1:11" ht="15">
      <c r="A54" s="2" t="s">
        <v>162</v>
      </c>
      <c r="B54" s="3" t="s">
        <v>177</v>
      </c>
      <c r="C54" s="6"/>
      <c r="D54" s="16" t="str">
        <f t="shared" si="0"/>
        <v>disp</v>
      </c>
      <c r="H54" s="15" t="s">
        <v>154</v>
      </c>
      <c r="I54" s="15" t="s">
        <v>155</v>
      </c>
      <c r="J54" s="21">
        <v>0.4458333333333333</v>
      </c>
      <c r="K54" s="18">
        <v>25</v>
      </c>
    </row>
    <row r="55" spans="1:11" ht="15">
      <c r="A55" s="2" t="s">
        <v>163</v>
      </c>
      <c r="B55" s="3" t="s">
        <v>177</v>
      </c>
      <c r="C55" s="6"/>
      <c r="D55" s="16">
        <f t="shared" si="0"/>
        <v>5</v>
      </c>
      <c r="H55" s="15" t="s">
        <v>152</v>
      </c>
      <c r="I55" s="15" t="s">
        <v>155</v>
      </c>
      <c r="J55" s="21">
        <v>0.4458333333333333</v>
      </c>
      <c r="K55" s="18">
        <v>26</v>
      </c>
    </row>
    <row r="56" spans="1:11" ht="15">
      <c r="A56" s="2" t="s">
        <v>164</v>
      </c>
      <c r="B56" s="3" t="s">
        <v>177</v>
      </c>
      <c r="C56" s="6"/>
      <c r="D56" s="16">
        <f t="shared" si="0"/>
        <v>10</v>
      </c>
      <c r="H56" s="15" t="s">
        <v>167</v>
      </c>
      <c r="I56" s="15" t="s">
        <v>177</v>
      </c>
      <c r="J56" s="21">
        <v>0.45694444444444443</v>
      </c>
      <c r="K56" s="18">
        <v>27</v>
      </c>
    </row>
    <row r="57" spans="1:11" ht="15">
      <c r="A57" s="2" t="s">
        <v>165</v>
      </c>
      <c r="B57" s="3" t="s">
        <v>177</v>
      </c>
      <c r="C57" s="6"/>
      <c r="D57" s="16">
        <f t="shared" si="0"/>
        <v>16</v>
      </c>
      <c r="H57" s="15" t="s">
        <v>166</v>
      </c>
      <c r="I57" s="15" t="s">
        <v>177</v>
      </c>
      <c r="J57" s="21">
        <v>0.4618055555555556</v>
      </c>
      <c r="K57" s="18">
        <v>28</v>
      </c>
    </row>
    <row r="58" spans="1:11" ht="15">
      <c r="A58" s="2" t="s">
        <v>166</v>
      </c>
      <c r="B58" s="3" t="s">
        <v>177</v>
      </c>
      <c r="C58" s="2"/>
      <c r="D58" s="16">
        <f t="shared" si="0"/>
        <v>28</v>
      </c>
      <c r="H58" s="15" t="s">
        <v>158</v>
      </c>
      <c r="I58" s="15" t="s">
        <v>177</v>
      </c>
      <c r="J58" s="21">
        <v>0.46388888888888885</v>
      </c>
      <c r="K58" s="18">
        <v>29</v>
      </c>
    </row>
    <row r="59" spans="1:11" ht="15">
      <c r="A59" s="2" t="s">
        <v>167</v>
      </c>
      <c r="B59" s="3" t="s">
        <v>177</v>
      </c>
      <c r="C59" s="2"/>
      <c r="D59" s="16">
        <f t="shared" si="0"/>
        <v>27</v>
      </c>
      <c r="H59" s="15" t="s">
        <v>148</v>
      </c>
      <c r="I59" s="15" t="s">
        <v>155</v>
      </c>
      <c r="J59" s="21">
        <v>0.5208333333333334</v>
      </c>
      <c r="K59" s="18">
        <v>30</v>
      </c>
    </row>
    <row r="60" spans="1:11" ht="15">
      <c r="A60" s="2" t="s">
        <v>168</v>
      </c>
      <c r="B60" s="3" t="s">
        <v>177</v>
      </c>
      <c r="C60" s="2"/>
      <c r="D60" s="16">
        <f t="shared" si="0"/>
        <v>22</v>
      </c>
      <c r="H60" s="15" t="s">
        <v>173</v>
      </c>
      <c r="I60" s="15" t="s">
        <v>177</v>
      </c>
      <c r="J60" s="21">
        <v>0.625</v>
      </c>
      <c r="K60" s="18">
        <v>31</v>
      </c>
    </row>
    <row r="61" spans="1:11" ht="15">
      <c r="A61" s="2" t="s">
        <v>169</v>
      </c>
      <c r="B61" s="3" t="s">
        <v>177</v>
      </c>
      <c r="C61" s="2"/>
      <c r="D61" s="16">
        <f t="shared" si="0"/>
        <v>10</v>
      </c>
      <c r="H61" s="15" t="s">
        <v>139</v>
      </c>
      <c r="I61" s="15" t="s">
        <v>155</v>
      </c>
      <c r="J61" s="21">
        <v>0.625</v>
      </c>
      <c r="K61" s="18">
        <v>32</v>
      </c>
    </row>
    <row r="62" spans="1:11" ht="15">
      <c r="A62" s="2" t="s">
        <v>170</v>
      </c>
      <c r="B62" s="3" t="s">
        <v>177</v>
      </c>
      <c r="C62" s="2"/>
      <c r="D62" s="16" t="str">
        <f t="shared" si="0"/>
        <v>abs</v>
      </c>
      <c r="H62" s="15" t="s">
        <v>124</v>
      </c>
      <c r="I62" s="15" t="s">
        <v>132</v>
      </c>
      <c r="J62" s="18">
        <f>+3ème!K311</f>
        <v>0</v>
      </c>
      <c r="K62" s="18" t="s">
        <v>241</v>
      </c>
    </row>
    <row r="63" spans="1:11" ht="15">
      <c r="A63" s="2" t="s">
        <v>171</v>
      </c>
      <c r="B63" s="3" t="s">
        <v>177</v>
      </c>
      <c r="C63" s="2"/>
      <c r="D63" s="16" t="str">
        <f t="shared" si="0"/>
        <v>disp</v>
      </c>
      <c r="H63" s="15" t="s">
        <v>131</v>
      </c>
      <c r="I63" s="15" t="s">
        <v>132</v>
      </c>
      <c r="J63" s="18"/>
      <c r="K63" s="18" t="s">
        <v>241</v>
      </c>
    </row>
    <row r="64" spans="1:11" ht="15">
      <c r="A64" s="2" t="s">
        <v>172</v>
      </c>
      <c r="B64" s="3" t="s">
        <v>177</v>
      </c>
      <c r="C64" s="2"/>
      <c r="D64" s="16">
        <f t="shared" si="0"/>
        <v>13</v>
      </c>
      <c r="H64" s="15" t="s">
        <v>135</v>
      </c>
      <c r="I64" s="15" t="s">
        <v>155</v>
      </c>
      <c r="J64" s="18"/>
      <c r="K64" s="18" t="s">
        <v>241</v>
      </c>
    </row>
    <row r="65" spans="1:11" ht="15">
      <c r="A65" s="2" t="s">
        <v>173</v>
      </c>
      <c r="B65" s="3" t="s">
        <v>177</v>
      </c>
      <c r="C65" s="2"/>
      <c r="D65" s="16">
        <f t="shared" si="0"/>
        <v>31</v>
      </c>
      <c r="H65" s="15" t="s">
        <v>147</v>
      </c>
      <c r="I65" s="15" t="s">
        <v>155</v>
      </c>
      <c r="J65" s="18"/>
      <c r="K65" s="18" t="s">
        <v>241</v>
      </c>
    </row>
    <row r="66" spans="1:11" ht="15">
      <c r="A66" s="2" t="s">
        <v>174</v>
      </c>
      <c r="B66" s="3" t="s">
        <v>177</v>
      </c>
      <c r="C66" s="2"/>
      <c r="D66" s="16" t="str">
        <f t="shared" si="0"/>
        <v>abs</v>
      </c>
      <c r="H66" s="15" t="s">
        <v>171</v>
      </c>
      <c r="I66" s="15" t="s">
        <v>177</v>
      </c>
      <c r="J66" s="18"/>
      <c r="K66" s="18" t="s">
        <v>241</v>
      </c>
    </row>
    <row r="67" spans="1:4" ht="15">
      <c r="A67" s="2" t="s">
        <v>175</v>
      </c>
      <c r="B67" s="3" t="s">
        <v>177</v>
      </c>
      <c r="C67" s="2"/>
      <c r="D67" s="16">
        <f t="shared" si="0"/>
        <v>2</v>
      </c>
    </row>
    <row r="68" spans="1:4" ht="15.75" thickBot="1">
      <c r="A68" s="2" t="s">
        <v>176</v>
      </c>
      <c r="B68" s="3" t="s">
        <v>177</v>
      </c>
      <c r="C68" s="2"/>
      <c r="D68" s="16">
        <f>VLOOKUP(A68,$H$3:$K$66,4,FALSE)</f>
        <v>17</v>
      </c>
    </row>
    <row r="69" spans="1:5" ht="20.25" thickBot="1">
      <c r="A69" s="11" t="s">
        <v>236</v>
      </c>
      <c r="B69" s="12" t="s">
        <v>177</v>
      </c>
      <c r="C69" s="24">
        <f>SUM(D48:D68)</f>
        <v>231</v>
      </c>
      <c r="D69" s="25"/>
      <c r="E69">
        <f>C69/16</f>
        <v>14.4375</v>
      </c>
    </row>
  </sheetData>
  <mergeCells count="3">
    <mergeCell ref="C24:D24"/>
    <mergeCell ref="C47:D47"/>
    <mergeCell ref="C69:D6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A1">
      <selection activeCell="J1" sqref="J1:J16384"/>
    </sheetView>
  </sheetViews>
  <sheetFormatPr defaultColWidth="11.421875" defaultRowHeight="12.75"/>
  <cols>
    <col min="1" max="1" width="26.7109375" style="0" bestFit="1" customWidth="1"/>
    <col min="2" max="2" width="7.7109375" style="0" bestFit="1" customWidth="1"/>
    <col min="4" max="4" width="12.57421875" style="0" bestFit="1" customWidth="1"/>
    <col min="5" max="5" width="14.57421875" style="0" bestFit="1" customWidth="1"/>
    <col min="8" max="8" width="27.00390625" style="0" bestFit="1" customWidth="1"/>
    <col min="9" max="9" width="8.00390625" style="0" bestFit="1" customWidth="1"/>
    <col min="10" max="10" width="11.421875" style="22" customWidth="1"/>
    <col min="11" max="11" width="12.8515625" style="0" customWidth="1"/>
  </cols>
  <sheetData>
    <row r="2" spans="1:11" s="4" customFormat="1" ht="19.5">
      <c r="A2" s="5" t="s">
        <v>52</v>
      </c>
      <c r="B2" s="5" t="s">
        <v>53</v>
      </c>
      <c r="C2" s="5" t="s">
        <v>54</v>
      </c>
      <c r="D2" s="5" t="s">
        <v>55</v>
      </c>
      <c r="H2" s="5" t="s">
        <v>240</v>
      </c>
      <c r="I2" s="5" t="s">
        <v>53</v>
      </c>
      <c r="J2" s="5" t="s">
        <v>54</v>
      </c>
      <c r="K2" s="5" t="s">
        <v>55</v>
      </c>
    </row>
    <row r="3" spans="1:11" ht="15">
      <c r="A3" s="2" t="s">
        <v>56</v>
      </c>
      <c r="B3" s="2" t="s">
        <v>83</v>
      </c>
      <c r="C3" s="6"/>
      <c r="D3" s="16" t="str">
        <f>VLOOKUP(A3,$H$3:$K$56,4,FALSE)</f>
        <v>disp</v>
      </c>
      <c r="H3" s="14" t="s">
        <v>68</v>
      </c>
      <c r="I3" s="14" t="s">
        <v>83</v>
      </c>
      <c r="J3" s="20">
        <v>0.26805555555555555</v>
      </c>
      <c r="K3" s="17">
        <v>1</v>
      </c>
    </row>
    <row r="4" spans="1:11" ht="15">
      <c r="A4" s="2" t="s">
        <v>57</v>
      </c>
      <c r="B4" s="2" t="s">
        <v>83</v>
      </c>
      <c r="C4" s="6"/>
      <c r="D4" s="16" t="str">
        <f aca="true" t="shared" si="0" ref="D4:D57">VLOOKUP(A4,$H$3:$K$56,4,FALSE)</f>
        <v>disp</v>
      </c>
      <c r="H4" s="14" t="s">
        <v>72</v>
      </c>
      <c r="I4" s="14" t="s">
        <v>83</v>
      </c>
      <c r="J4" s="20">
        <v>0.2847222222222222</v>
      </c>
      <c r="K4" s="17">
        <v>2</v>
      </c>
    </row>
    <row r="5" spans="1:11" ht="15">
      <c r="A5" s="2" t="s">
        <v>58</v>
      </c>
      <c r="B5" s="2" t="s">
        <v>83</v>
      </c>
      <c r="C5" s="6"/>
      <c r="D5" s="16">
        <f t="shared" si="0"/>
        <v>7</v>
      </c>
      <c r="H5" s="14" t="s">
        <v>60</v>
      </c>
      <c r="I5" s="14" t="s">
        <v>83</v>
      </c>
      <c r="J5" s="20">
        <v>0.2916666666666667</v>
      </c>
      <c r="K5" s="17">
        <v>3</v>
      </c>
    </row>
    <row r="6" spans="1:11" ht="15">
      <c r="A6" s="2" t="s">
        <v>59</v>
      </c>
      <c r="B6" s="2" t="s">
        <v>83</v>
      </c>
      <c r="C6" s="6"/>
      <c r="D6" s="16">
        <f t="shared" si="0"/>
        <v>5</v>
      </c>
      <c r="H6" s="14" t="s">
        <v>88</v>
      </c>
      <c r="I6" s="14" t="s">
        <v>110</v>
      </c>
      <c r="J6" s="20">
        <v>0.2965277777777778</v>
      </c>
      <c r="K6" s="17">
        <v>4</v>
      </c>
    </row>
    <row r="7" spans="1:11" ht="15">
      <c r="A7" s="2" t="s">
        <v>60</v>
      </c>
      <c r="B7" s="2" t="s">
        <v>83</v>
      </c>
      <c r="C7" s="6"/>
      <c r="D7" s="16">
        <f t="shared" si="0"/>
        <v>3</v>
      </c>
      <c r="H7" s="14" t="s">
        <v>59</v>
      </c>
      <c r="I7" s="14" t="s">
        <v>83</v>
      </c>
      <c r="J7" s="20">
        <v>0.3138888888888889</v>
      </c>
      <c r="K7" s="17">
        <v>5</v>
      </c>
    </row>
    <row r="8" spans="1:11" ht="15">
      <c r="A8" s="2" t="s">
        <v>61</v>
      </c>
      <c r="B8" s="2" t="s">
        <v>83</v>
      </c>
      <c r="C8" s="6"/>
      <c r="D8" s="16">
        <f t="shared" si="0"/>
        <v>16</v>
      </c>
      <c r="H8" s="14" t="s">
        <v>87</v>
      </c>
      <c r="I8" s="14" t="s">
        <v>110</v>
      </c>
      <c r="J8" s="20">
        <v>0.31805555555555554</v>
      </c>
      <c r="K8" s="17">
        <v>6</v>
      </c>
    </row>
    <row r="9" spans="1:11" ht="15">
      <c r="A9" s="2" t="s">
        <v>62</v>
      </c>
      <c r="B9" s="2" t="s">
        <v>83</v>
      </c>
      <c r="C9" s="6"/>
      <c r="D9" s="16">
        <f t="shared" si="0"/>
        <v>8</v>
      </c>
      <c r="H9" s="14" t="s">
        <v>58</v>
      </c>
      <c r="I9" s="14" t="s">
        <v>83</v>
      </c>
      <c r="J9" s="20">
        <v>0.32430555555555557</v>
      </c>
      <c r="K9" s="17">
        <v>7</v>
      </c>
    </row>
    <row r="10" spans="1:11" ht="15">
      <c r="A10" s="2" t="s">
        <v>63</v>
      </c>
      <c r="B10" s="2" t="s">
        <v>83</v>
      </c>
      <c r="C10" s="6"/>
      <c r="D10" s="16">
        <f t="shared" si="0"/>
        <v>15</v>
      </c>
      <c r="H10" s="14" t="s">
        <v>70</v>
      </c>
      <c r="I10" s="14" t="s">
        <v>83</v>
      </c>
      <c r="J10" s="20">
        <v>0.33194444444444443</v>
      </c>
      <c r="K10" s="17">
        <v>8</v>
      </c>
    </row>
    <row r="11" spans="1:11" ht="15">
      <c r="A11" s="2" t="s">
        <v>64</v>
      </c>
      <c r="B11" s="2" t="s">
        <v>83</v>
      </c>
      <c r="C11" s="6"/>
      <c r="D11" s="16">
        <f t="shared" si="0"/>
        <v>17</v>
      </c>
      <c r="H11" s="14" t="s">
        <v>106</v>
      </c>
      <c r="I11" s="14" t="s">
        <v>110</v>
      </c>
      <c r="J11" s="20">
        <v>0.33194444444444443</v>
      </c>
      <c r="K11" s="17">
        <v>9</v>
      </c>
    </row>
    <row r="12" spans="1:11" ht="15">
      <c r="A12" s="2" t="s">
        <v>65</v>
      </c>
      <c r="B12" s="2" t="s">
        <v>83</v>
      </c>
      <c r="C12" s="6"/>
      <c r="D12" s="16">
        <f t="shared" si="0"/>
        <v>12</v>
      </c>
      <c r="H12" s="14" t="s">
        <v>108</v>
      </c>
      <c r="I12" s="14" t="s">
        <v>110</v>
      </c>
      <c r="J12" s="20">
        <v>0.33194444444444443</v>
      </c>
      <c r="K12" s="17">
        <v>10</v>
      </c>
    </row>
    <row r="13" spans="1:11" ht="15">
      <c r="A13" s="2" t="s">
        <v>66</v>
      </c>
      <c r="B13" s="2" t="s">
        <v>83</v>
      </c>
      <c r="C13" s="6"/>
      <c r="D13" s="16">
        <f t="shared" si="0"/>
        <v>21</v>
      </c>
      <c r="H13" s="14" t="s">
        <v>89</v>
      </c>
      <c r="I13" s="14" t="s">
        <v>110</v>
      </c>
      <c r="J13" s="20">
        <v>0.3368055555555556</v>
      </c>
      <c r="K13" s="17">
        <v>11</v>
      </c>
    </row>
    <row r="14" spans="1:11" ht="15">
      <c r="A14" s="2" t="s">
        <v>67</v>
      </c>
      <c r="B14" s="2" t="s">
        <v>83</v>
      </c>
      <c r="C14" s="6"/>
      <c r="D14" s="16">
        <f t="shared" si="0"/>
        <v>3</v>
      </c>
      <c r="H14" s="14" t="s">
        <v>71</v>
      </c>
      <c r="I14" s="14" t="s">
        <v>83</v>
      </c>
      <c r="J14" s="20">
        <v>0.35</v>
      </c>
      <c r="K14" s="17">
        <v>12</v>
      </c>
    </row>
    <row r="15" spans="1:11" ht="15">
      <c r="A15" s="2" t="s">
        <v>68</v>
      </c>
      <c r="B15" s="2" t="s">
        <v>83</v>
      </c>
      <c r="C15" s="6"/>
      <c r="D15" s="16">
        <f t="shared" si="0"/>
        <v>1</v>
      </c>
      <c r="H15" s="14" t="s">
        <v>95</v>
      </c>
      <c r="I15" s="14" t="s">
        <v>110</v>
      </c>
      <c r="J15" s="20">
        <v>0.35833333333333334</v>
      </c>
      <c r="K15" s="17">
        <v>13</v>
      </c>
    </row>
    <row r="16" spans="1:11" ht="15">
      <c r="A16" s="2" t="s">
        <v>69</v>
      </c>
      <c r="B16" s="2" t="s">
        <v>83</v>
      </c>
      <c r="C16" s="6"/>
      <c r="D16" s="16">
        <f t="shared" si="0"/>
        <v>16</v>
      </c>
      <c r="H16" s="14" t="s">
        <v>86</v>
      </c>
      <c r="I16" s="14" t="s">
        <v>110</v>
      </c>
      <c r="J16" s="20">
        <v>0.3597222222222222</v>
      </c>
      <c r="K16" s="17">
        <v>14</v>
      </c>
    </row>
    <row r="17" spans="1:11" ht="15">
      <c r="A17" s="2" t="s">
        <v>70</v>
      </c>
      <c r="B17" s="2" t="s">
        <v>83</v>
      </c>
      <c r="C17" s="6"/>
      <c r="D17" s="16">
        <f t="shared" si="0"/>
        <v>8</v>
      </c>
      <c r="H17" s="14" t="s">
        <v>91</v>
      </c>
      <c r="I17" s="14" t="s">
        <v>110</v>
      </c>
      <c r="J17" s="20">
        <v>0.39375</v>
      </c>
      <c r="K17" s="17">
        <v>15</v>
      </c>
    </row>
    <row r="18" spans="1:11" ht="15">
      <c r="A18" s="2" t="s">
        <v>71</v>
      </c>
      <c r="B18" s="2" t="s">
        <v>83</v>
      </c>
      <c r="C18" s="6"/>
      <c r="D18" s="16">
        <f t="shared" si="0"/>
        <v>12</v>
      </c>
      <c r="H18" s="14" t="s">
        <v>61</v>
      </c>
      <c r="I18" s="14" t="s">
        <v>83</v>
      </c>
      <c r="J18" s="20">
        <v>0.32083333333333336</v>
      </c>
      <c r="K18" s="17">
        <v>16</v>
      </c>
    </row>
    <row r="19" spans="1:11" ht="15">
      <c r="A19" s="2" t="s">
        <v>72</v>
      </c>
      <c r="B19" s="2" t="s">
        <v>83</v>
      </c>
      <c r="C19" s="6"/>
      <c r="D19" s="16">
        <f t="shared" si="0"/>
        <v>2</v>
      </c>
      <c r="H19" s="14" t="s">
        <v>64</v>
      </c>
      <c r="I19" s="14" t="s">
        <v>83</v>
      </c>
      <c r="J19" s="20">
        <v>0.4131944444444444</v>
      </c>
      <c r="K19" s="17">
        <v>17</v>
      </c>
    </row>
    <row r="20" spans="1:11" ht="15">
      <c r="A20" s="2" t="s">
        <v>73</v>
      </c>
      <c r="B20" s="2" t="s">
        <v>83</v>
      </c>
      <c r="C20" s="6"/>
      <c r="D20" s="16">
        <f t="shared" si="0"/>
        <v>25</v>
      </c>
      <c r="H20" s="14" t="s">
        <v>92</v>
      </c>
      <c r="I20" s="14" t="s">
        <v>110</v>
      </c>
      <c r="J20" s="20">
        <v>0.5006944444444444</v>
      </c>
      <c r="K20" s="17">
        <v>18</v>
      </c>
    </row>
    <row r="21" spans="1:11" ht="15">
      <c r="A21" s="2" t="s">
        <v>74</v>
      </c>
      <c r="B21" s="2" t="s">
        <v>83</v>
      </c>
      <c r="C21" s="6"/>
      <c r="D21" s="16">
        <f t="shared" si="0"/>
        <v>4</v>
      </c>
      <c r="H21" s="14" t="s">
        <v>79</v>
      </c>
      <c r="I21" s="14" t="s">
        <v>83</v>
      </c>
      <c r="J21" s="17"/>
      <c r="K21" s="17" t="s">
        <v>241</v>
      </c>
    </row>
    <row r="22" spans="1:11" ht="15">
      <c r="A22" s="2" t="s">
        <v>75</v>
      </c>
      <c r="B22" s="2" t="s">
        <v>83</v>
      </c>
      <c r="C22" s="6"/>
      <c r="D22" s="16">
        <f t="shared" si="0"/>
        <v>24</v>
      </c>
      <c r="H22" s="15" t="s">
        <v>81</v>
      </c>
      <c r="I22" s="15" t="s">
        <v>83</v>
      </c>
      <c r="J22" s="21">
        <v>0.2986111111111111</v>
      </c>
      <c r="K22" s="18">
        <v>1</v>
      </c>
    </row>
    <row r="23" spans="1:11" ht="15">
      <c r="A23" s="2" t="s">
        <v>76</v>
      </c>
      <c r="B23" s="2" t="s">
        <v>83</v>
      </c>
      <c r="C23" s="6"/>
      <c r="D23" s="16">
        <f t="shared" si="0"/>
        <v>14</v>
      </c>
      <c r="H23" s="15" t="s">
        <v>101</v>
      </c>
      <c r="I23" s="15" t="s">
        <v>110</v>
      </c>
      <c r="J23" s="21">
        <v>0.3138888888888889</v>
      </c>
      <c r="K23" s="18">
        <v>2</v>
      </c>
    </row>
    <row r="24" spans="1:11" ht="15">
      <c r="A24" s="2" t="s">
        <v>77</v>
      </c>
      <c r="B24" s="2" t="s">
        <v>83</v>
      </c>
      <c r="C24" s="6"/>
      <c r="D24" s="16">
        <f t="shared" si="0"/>
        <v>0</v>
      </c>
      <c r="H24" s="15" t="s">
        <v>67</v>
      </c>
      <c r="I24" s="15" t="s">
        <v>83</v>
      </c>
      <c r="J24" s="21">
        <v>0.3194444444444445</v>
      </c>
      <c r="K24" s="18">
        <v>3</v>
      </c>
    </row>
    <row r="25" spans="1:11" ht="15">
      <c r="A25" s="2" t="s">
        <v>78</v>
      </c>
      <c r="B25" s="2" t="s">
        <v>83</v>
      </c>
      <c r="C25" s="6"/>
      <c r="D25" s="16">
        <f t="shared" si="0"/>
        <v>11</v>
      </c>
      <c r="H25" s="15" t="s">
        <v>74</v>
      </c>
      <c r="I25" s="15" t="s">
        <v>83</v>
      </c>
      <c r="J25" s="21">
        <v>0.33194444444444443</v>
      </c>
      <c r="K25" s="18">
        <v>4</v>
      </c>
    </row>
    <row r="26" spans="1:11" ht="15">
      <c r="A26" s="2" t="s">
        <v>79</v>
      </c>
      <c r="B26" s="2" t="s">
        <v>83</v>
      </c>
      <c r="C26" s="6"/>
      <c r="D26" s="16" t="str">
        <f t="shared" si="0"/>
        <v>disp</v>
      </c>
      <c r="H26" s="15" t="s">
        <v>82</v>
      </c>
      <c r="I26" s="15" t="s">
        <v>83</v>
      </c>
      <c r="J26" s="21">
        <v>0.3340277777777778</v>
      </c>
      <c r="K26" s="18">
        <v>5</v>
      </c>
    </row>
    <row r="27" spans="1:11" ht="15">
      <c r="A27" s="2" t="s">
        <v>80</v>
      </c>
      <c r="B27" s="2" t="s">
        <v>83</v>
      </c>
      <c r="C27" s="6"/>
      <c r="D27" s="16">
        <f t="shared" si="0"/>
        <v>23</v>
      </c>
      <c r="H27" s="15" t="s">
        <v>94</v>
      </c>
      <c r="I27" s="15" t="s">
        <v>110</v>
      </c>
      <c r="J27" s="21">
        <v>0.3458333333333334</v>
      </c>
      <c r="K27" s="18">
        <v>6</v>
      </c>
    </row>
    <row r="28" spans="1:11" ht="15">
      <c r="A28" s="2" t="s">
        <v>81</v>
      </c>
      <c r="B28" s="2" t="s">
        <v>83</v>
      </c>
      <c r="C28" s="6"/>
      <c r="D28" s="16">
        <f t="shared" si="0"/>
        <v>1</v>
      </c>
      <c r="H28" s="15" t="s">
        <v>102</v>
      </c>
      <c r="I28" s="15" t="s">
        <v>110</v>
      </c>
      <c r="J28" s="21">
        <v>0.35625</v>
      </c>
      <c r="K28" s="18">
        <v>7</v>
      </c>
    </row>
    <row r="29" spans="1:11" ht="15.75" thickBot="1">
      <c r="A29" s="2" t="s">
        <v>82</v>
      </c>
      <c r="B29" s="2" t="s">
        <v>83</v>
      </c>
      <c r="C29" s="6"/>
      <c r="D29" s="16">
        <f t="shared" si="0"/>
        <v>5</v>
      </c>
      <c r="H29" s="15" t="s">
        <v>62</v>
      </c>
      <c r="I29" s="15" t="s">
        <v>83</v>
      </c>
      <c r="J29" s="21">
        <v>0.3652777777777778</v>
      </c>
      <c r="K29" s="18">
        <v>8</v>
      </c>
    </row>
    <row r="30" spans="1:11" ht="20.25" thickBot="1">
      <c r="A30" s="11" t="s">
        <v>236</v>
      </c>
      <c r="B30" s="12" t="s">
        <v>83</v>
      </c>
      <c r="C30" s="24">
        <f>SUM(D3:D29)</f>
        <v>253</v>
      </c>
      <c r="D30" s="25"/>
      <c r="E30" s="19">
        <f>C30/23</f>
        <v>11</v>
      </c>
      <c r="H30" s="15" t="s">
        <v>96</v>
      </c>
      <c r="I30" s="15" t="s">
        <v>110</v>
      </c>
      <c r="J30" s="21">
        <v>0.36875</v>
      </c>
      <c r="K30" s="18">
        <v>9</v>
      </c>
    </row>
    <row r="31" spans="1:11" ht="15">
      <c r="A31" s="2" t="s">
        <v>84</v>
      </c>
      <c r="B31" s="3" t="s">
        <v>110</v>
      </c>
      <c r="C31" s="6"/>
      <c r="D31" s="16">
        <f t="shared" si="0"/>
        <v>26</v>
      </c>
      <c r="H31" s="15" t="s">
        <v>93</v>
      </c>
      <c r="I31" s="15" t="s">
        <v>110</v>
      </c>
      <c r="J31" s="21">
        <v>0.37152777777777773</v>
      </c>
      <c r="K31" s="18">
        <v>10</v>
      </c>
    </row>
    <row r="32" spans="1:11" ht="15">
      <c r="A32" s="2" t="s">
        <v>85</v>
      </c>
      <c r="B32" s="3" t="s">
        <v>110</v>
      </c>
      <c r="C32" s="6"/>
      <c r="D32" s="16">
        <f t="shared" si="0"/>
        <v>20</v>
      </c>
      <c r="H32" s="15" t="s">
        <v>78</v>
      </c>
      <c r="I32" s="15" t="s">
        <v>83</v>
      </c>
      <c r="J32" s="21">
        <v>0.37777777777777777</v>
      </c>
      <c r="K32" s="18">
        <v>11</v>
      </c>
    </row>
    <row r="33" spans="1:11" ht="15">
      <c r="A33" s="2" t="s">
        <v>86</v>
      </c>
      <c r="B33" s="3" t="s">
        <v>110</v>
      </c>
      <c r="C33" s="6"/>
      <c r="D33" s="16">
        <f t="shared" si="0"/>
        <v>14</v>
      </c>
      <c r="H33" s="15" t="s">
        <v>65</v>
      </c>
      <c r="I33" s="15" t="s">
        <v>83</v>
      </c>
      <c r="J33" s="21">
        <v>0.3833333333333333</v>
      </c>
      <c r="K33" s="18">
        <v>12</v>
      </c>
    </row>
    <row r="34" spans="1:11" ht="15">
      <c r="A34" s="2" t="s">
        <v>87</v>
      </c>
      <c r="B34" s="3" t="s">
        <v>110</v>
      </c>
      <c r="C34" s="6"/>
      <c r="D34" s="16">
        <f t="shared" si="0"/>
        <v>6</v>
      </c>
      <c r="H34" s="15" t="s">
        <v>244</v>
      </c>
      <c r="I34" s="15" t="s">
        <v>110</v>
      </c>
      <c r="J34" s="21">
        <v>0.3888888888888889</v>
      </c>
      <c r="K34" s="18">
        <v>13</v>
      </c>
    </row>
    <row r="35" spans="1:11" ht="15">
      <c r="A35" s="2" t="s">
        <v>88</v>
      </c>
      <c r="B35" s="3" t="s">
        <v>110</v>
      </c>
      <c r="C35" s="6"/>
      <c r="D35" s="16">
        <f t="shared" si="0"/>
        <v>4</v>
      </c>
      <c r="H35" s="15" t="s">
        <v>76</v>
      </c>
      <c r="I35" s="15" t="s">
        <v>83</v>
      </c>
      <c r="J35" s="21">
        <v>0.3902777777777778</v>
      </c>
      <c r="K35" s="18">
        <v>14</v>
      </c>
    </row>
    <row r="36" spans="1:11" ht="15">
      <c r="A36" s="2" t="s">
        <v>89</v>
      </c>
      <c r="B36" s="3" t="s">
        <v>110</v>
      </c>
      <c r="C36" s="6"/>
      <c r="D36" s="16">
        <f t="shared" si="0"/>
        <v>11</v>
      </c>
      <c r="H36" s="15" t="s">
        <v>63</v>
      </c>
      <c r="I36" s="15" t="s">
        <v>83</v>
      </c>
      <c r="J36" s="21">
        <v>0.3923611111111111</v>
      </c>
      <c r="K36" s="18">
        <v>15</v>
      </c>
    </row>
    <row r="37" spans="1:11" ht="15">
      <c r="A37" s="2" t="s">
        <v>90</v>
      </c>
      <c r="B37" s="3" t="s">
        <v>110</v>
      </c>
      <c r="C37" s="6"/>
      <c r="D37" s="16" t="str">
        <f t="shared" si="0"/>
        <v>disp</v>
      </c>
      <c r="H37" s="15" t="s">
        <v>69</v>
      </c>
      <c r="I37" s="15" t="s">
        <v>83</v>
      </c>
      <c r="J37" s="21">
        <v>0.40277777777777773</v>
      </c>
      <c r="K37" s="18">
        <v>16</v>
      </c>
    </row>
    <row r="38" spans="1:11" ht="15">
      <c r="A38" s="2" t="s">
        <v>91</v>
      </c>
      <c r="B38" s="3" t="s">
        <v>110</v>
      </c>
      <c r="C38" s="6"/>
      <c r="D38" s="16">
        <f t="shared" si="0"/>
        <v>15</v>
      </c>
      <c r="H38" s="15" t="s">
        <v>100</v>
      </c>
      <c r="I38" s="15" t="s">
        <v>110</v>
      </c>
      <c r="J38" s="21">
        <v>0.4041666666666666</v>
      </c>
      <c r="K38" s="18">
        <v>17</v>
      </c>
    </row>
    <row r="39" spans="1:11" ht="15">
      <c r="A39" s="2" t="s">
        <v>92</v>
      </c>
      <c r="B39" s="3" t="s">
        <v>110</v>
      </c>
      <c r="C39" s="6"/>
      <c r="D39" s="16">
        <f t="shared" si="0"/>
        <v>18</v>
      </c>
      <c r="H39" s="15" t="s">
        <v>105</v>
      </c>
      <c r="I39" s="15" t="s">
        <v>110</v>
      </c>
      <c r="J39" s="21">
        <v>0.41805555555555557</v>
      </c>
      <c r="K39" s="18">
        <v>18</v>
      </c>
    </row>
    <row r="40" spans="1:11" ht="15">
      <c r="A40" s="2" t="s">
        <v>93</v>
      </c>
      <c r="B40" s="3" t="s">
        <v>110</v>
      </c>
      <c r="C40" s="6"/>
      <c r="D40" s="16">
        <f t="shared" si="0"/>
        <v>10</v>
      </c>
      <c r="H40" s="15" t="s">
        <v>107</v>
      </c>
      <c r="I40" s="15" t="s">
        <v>110</v>
      </c>
      <c r="J40" s="21">
        <v>0.49444444444444446</v>
      </c>
      <c r="K40" s="18">
        <v>19</v>
      </c>
    </row>
    <row r="41" spans="1:11" ht="15">
      <c r="A41" s="2" t="s">
        <v>94</v>
      </c>
      <c r="B41" s="3" t="s">
        <v>110</v>
      </c>
      <c r="C41" s="6"/>
      <c r="D41" s="16">
        <f t="shared" si="0"/>
        <v>6</v>
      </c>
      <c r="H41" s="15" t="s">
        <v>85</v>
      </c>
      <c r="I41" s="15" t="s">
        <v>110</v>
      </c>
      <c r="J41" s="21">
        <v>0.5013888888888889</v>
      </c>
      <c r="K41" s="18">
        <v>20</v>
      </c>
    </row>
    <row r="42" spans="1:11" ht="15">
      <c r="A42" s="2" t="s">
        <v>95</v>
      </c>
      <c r="B42" s="3" t="s">
        <v>110</v>
      </c>
      <c r="C42" s="6"/>
      <c r="D42" s="16">
        <f t="shared" si="0"/>
        <v>13</v>
      </c>
      <c r="H42" s="15" t="s">
        <v>66</v>
      </c>
      <c r="I42" s="15" t="s">
        <v>83</v>
      </c>
      <c r="J42" s="21">
        <v>0.5048611111111111</v>
      </c>
      <c r="K42" s="18">
        <v>21</v>
      </c>
    </row>
    <row r="43" spans="1:11" ht="15">
      <c r="A43" s="2" t="s">
        <v>96</v>
      </c>
      <c r="B43" s="3" t="s">
        <v>110</v>
      </c>
      <c r="C43" s="6"/>
      <c r="D43" s="16">
        <f t="shared" si="0"/>
        <v>9</v>
      </c>
      <c r="H43" s="15" t="s">
        <v>109</v>
      </c>
      <c r="I43" s="15" t="s">
        <v>110</v>
      </c>
      <c r="J43" s="21">
        <v>0.513888888888889</v>
      </c>
      <c r="K43" s="18">
        <v>22</v>
      </c>
    </row>
    <row r="44" spans="1:11" ht="15">
      <c r="A44" s="2" t="s">
        <v>97</v>
      </c>
      <c r="B44" s="3" t="s">
        <v>110</v>
      </c>
      <c r="C44" s="6"/>
      <c r="D44" s="16" t="str">
        <f t="shared" si="0"/>
        <v>disp</v>
      </c>
      <c r="H44" s="15" t="s">
        <v>80</v>
      </c>
      <c r="I44" s="15" t="s">
        <v>83</v>
      </c>
      <c r="J44" s="21">
        <v>0.513888888888889</v>
      </c>
      <c r="K44" s="18">
        <v>23</v>
      </c>
    </row>
    <row r="45" spans="1:11" ht="15">
      <c r="A45" s="2" t="s">
        <v>98</v>
      </c>
      <c r="B45" s="3" t="s">
        <v>110</v>
      </c>
      <c r="C45" s="6"/>
      <c r="D45" s="16">
        <f t="shared" si="0"/>
        <v>0</v>
      </c>
      <c r="H45" s="15" t="s">
        <v>75</v>
      </c>
      <c r="I45" s="15" t="s">
        <v>83</v>
      </c>
      <c r="J45" s="21">
        <v>0.5416666666666666</v>
      </c>
      <c r="K45" s="18">
        <v>24</v>
      </c>
    </row>
    <row r="46" spans="1:11" ht="15">
      <c r="A46" s="2" t="s">
        <v>99</v>
      </c>
      <c r="B46" s="3" t="s">
        <v>110</v>
      </c>
      <c r="C46" s="6"/>
      <c r="D46" s="16" t="str">
        <f t="shared" si="0"/>
        <v>abs</v>
      </c>
      <c r="H46" s="15" t="s">
        <v>73</v>
      </c>
      <c r="I46" s="15" t="s">
        <v>83</v>
      </c>
      <c r="J46" s="21">
        <v>0.5416666666666666</v>
      </c>
      <c r="K46" s="18">
        <v>25</v>
      </c>
    </row>
    <row r="47" spans="1:11" ht="15">
      <c r="A47" s="2" t="s">
        <v>100</v>
      </c>
      <c r="B47" s="3" t="s">
        <v>110</v>
      </c>
      <c r="C47" s="6"/>
      <c r="D47" s="16">
        <f t="shared" si="0"/>
        <v>17</v>
      </c>
      <c r="H47" s="15" t="s">
        <v>84</v>
      </c>
      <c r="I47" s="15" t="s">
        <v>110</v>
      </c>
      <c r="J47" s="21">
        <v>0.5416666666666666</v>
      </c>
      <c r="K47" s="18">
        <v>26</v>
      </c>
    </row>
    <row r="48" spans="1:11" ht="15">
      <c r="A48" s="2" t="s">
        <v>101</v>
      </c>
      <c r="B48" s="3" t="s">
        <v>110</v>
      </c>
      <c r="C48" s="6"/>
      <c r="D48" s="16">
        <f t="shared" si="0"/>
        <v>2</v>
      </c>
      <c r="H48" s="15" t="s">
        <v>99</v>
      </c>
      <c r="I48" s="15" t="s">
        <v>110</v>
      </c>
      <c r="J48" s="18"/>
      <c r="K48" s="18" t="s">
        <v>242</v>
      </c>
    </row>
    <row r="49" spans="1:11" ht="15">
      <c r="A49" s="2" t="s">
        <v>102</v>
      </c>
      <c r="B49" s="3" t="s">
        <v>110</v>
      </c>
      <c r="C49" s="6"/>
      <c r="D49" s="16">
        <f t="shared" si="0"/>
        <v>7</v>
      </c>
      <c r="H49" s="15" t="s">
        <v>56</v>
      </c>
      <c r="I49" s="15" t="s">
        <v>83</v>
      </c>
      <c r="J49" s="18"/>
      <c r="K49" s="18" t="s">
        <v>241</v>
      </c>
    </row>
    <row r="50" spans="1:11" ht="15">
      <c r="A50" s="2" t="s">
        <v>103</v>
      </c>
      <c r="B50" s="3" t="s">
        <v>110</v>
      </c>
      <c r="C50" s="6"/>
      <c r="D50" s="16" t="str">
        <f t="shared" si="0"/>
        <v>disp</v>
      </c>
      <c r="H50" s="15" t="s">
        <v>57</v>
      </c>
      <c r="I50" s="15" t="s">
        <v>83</v>
      </c>
      <c r="J50" s="18"/>
      <c r="K50" s="18" t="s">
        <v>241</v>
      </c>
    </row>
    <row r="51" spans="1:11" ht="15">
      <c r="A51" s="15" t="s">
        <v>244</v>
      </c>
      <c r="B51" s="15" t="s">
        <v>110</v>
      </c>
      <c r="C51" s="6"/>
      <c r="D51" s="16">
        <v>13</v>
      </c>
      <c r="H51" s="15" t="s">
        <v>90</v>
      </c>
      <c r="I51" s="15" t="s">
        <v>110</v>
      </c>
      <c r="J51" s="18"/>
      <c r="K51" s="18" t="s">
        <v>241</v>
      </c>
    </row>
    <row r="52" spans="1:11" ht="15">
      <c r="A52" s="2" t="s">
        <v>104</v>
      </c>
      <c r="B52" s="3" t="s">
        <v>110</v>
      </c>
      <c r="C52" s="6"/>
      <c r="D52" s="16" t="str">
        <f t="shared" si="0"/>
        <v>disp</v>
      </c>
      <c r="H52" s="15" t="s">
        <v>97</v>
      </c>
      <c r="I52" s="15" t="s">
        <v>110</v>
      </c>
      <c r="J52" s="18"/>
      <c r="K52" s="18" t="s">
        <v>241</v>
      </c>
    </row>
    <row r="53" spans="1:11" ht="15">
      <c r="A53" s="2" t="s">
        <v>105</v>
      </c>
      <c r="B53" s="3" t="s">
        <v>110</v>
      </c>
      <c r="C53" s="6"/>
      <c r="D53" s="16">
        <f t="shared" si="0"/>
        <v>18</v>
      </c>
      <c r="H53" s="15" t="s">
        <v>103</v>
      </c>
      <c r="I53" s="15" t="s">
        <v>110</v>
      </c>
      <c r="J53" s="18"/>
      <c r="K53" s="18" t="s">
        <v>241</v>
      </c>
    </row>
    <row r="54" spans="1:11" ht="15">
      <c r="A54" s="2" t="s">
        <v>106</v>
      </c>
      <c r="B54" s="3" t="s">
        <v>110</v>
      </c>
      <c r="C54" s="6"/>
      <c r="D54" s="16">
        <f t="shared" si="0"/>
        <v>9</v>
      </c>
      <c r="H54" s="15" t="s">
        <v>104</v>
      </c>
      <c r="I54" s="15" t="s">
        <v>110</v>
      </c>
      <c r="J54" s="18"/>
      <c r="K54" s="18" t="s">
        <v>241</v>
      </c>
    </row>
    <row r="55" spans="1:11" ht="15">
      <c r="A55" s="2" t="s">
        <v>107</v>
      </c>
      <c r="B55" s="3" t="s">
        <v>110</v>
      </c>
      <c r="C55" s="6"/>
      <c r="D55" s="16">
        <f t="shared" si="0"/>
        <v>19</v>
      </c>
      <c r="H55" s="15" t="s">
        <v>77</v>
      </c>
      <c r="I55" s="15" t="s">
        <v>83</v>
      </c>
      <c r="J55" s="18"/>
      <c r="K55" s="18"/>
    </row>
    <row r="56" spans="1:11" ht="15">
      <c r="A56" s="2" t="s">
        <v>108</v>
      </c>
      <c r="B56" s="3" t="s">
        <v>110</v>
      </c>
      <c r="C56" s="6"/>
      <c r="D56" s="16">
        <f t="shared" si="0"/>
        <v>10</v>
      </c>
      <c r="H56" s="15" t="s">
        <v>98</v>
      </c>
      <c r="I56" s="15" t="s">
        <v>110</v>
      </c>
      <c r="J56" s="18"/>
      <c r="K56" s="18"/>
    </row>
    <row r="57" spans="1:4" ht="15.75" thickBot="1">
      <c r="A57" s="7" t="s">
        <v>109</v>
      </c>
      <c r="B57" s="13" t="s">
        <v>110</v>
      </c>
      <c r="C57" s="8"/>
      <c r="D57" s="16">
        <f t="shared" si="0"/>
        <v>22</v>
      </c>
    </row>
    <row r="58" spans="1:5" ht="20.25" thickBot="1">
      <c r="A58" s="11" t="s">
        <v>236</v>
      </c>
      <c r="B58" s="12" t="s">
        <v>110</v>
      </c>
      <c r="C58" s="24">
        <f>SUM(D31:D57)</f>
        <v>269</v>
      </c>
      <c r="D58" s="25"/>
      <c r="E58" s="19">
        <f>C58/21</f>
        <v>12.80952380952381</v>
      </c>
    </row>
  </sheetData>
  <mergeCells count="2">
    <mergeCell ref="C30:D30"/>
    <mergeCell ref="C58:D5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H14" sqref="H14"/>
    </sheetView>
  </sheetViews>
  <sheetFormatPr defaultColWidth="11.421875" defaultRowHeight="12.75"/>
  <cols>
    <col min="1" max="1" width="21.421875" style="0" bestFit="1" customWidth="1"/>
    <col min="2" max="2" width="7.7109375" style="0" bestFit="1" customWidth="1"/>
    <col min="4" max="4" width="12.57421875" style="0" bestFit="1" customWidth="1"/>
    <col min="9" max="9" width="24.7109375" style="0" bestFit="1" customWidth="1"/>
    <col min="10" max="10" width="8.00390625" style="0" bestFit="1" customWidth="1"/>
    <col min="11" max="11" width="11.421875" style="22" customWidth="1"/>
    <col min="12" max="12" width="12.8515625" style="0" bestFit="1" customWidth="1"/>
  </cols>
  <sheetData>
    <row r="2" spans="1:12" s="4" customFormat="1" ht="19.5">
      <c r="A2" s="5" t="s">
        <v>52</v>
      </c>
      <c r="B2" s="5" t="s">
        <v>53</v>
      </c>
      <c r="C2" s="5" t="s">
        <v>54</v>
      </c>
      <c r="D2" s="5" t="s">
        <v>55</v>
      </c>
      <c r="I2" s="5" t="s">
        <v>238</v>
      </c>
      <c r="J2" s="5" t="s">
        <v>53</v>
      </c>
      <c r="K2" s="5" t="s">
        <v>54</v>
      </c>
      <c r="L2" s="5" t="s">
        <v>55</v>
      </c>
    </row>
    <row r="3" spans="1:12" ht="15">
      <c r="A3" s="2" t="s">
        <v>178</v>
      </c>
      <c r="B3" s="2" t="s">
        <v>206</v>
      </c>
      <c r="C3" s="6"/>
      <c r="D3" s="16">
        <f>VLOOKUP(A3,$I$3:$L$58,4,FALSE)</f>
        <v>8</v>
      </c>
      <c r="I3" s="14" t="s">
        <v>188</v>
      </c>
      <c r="J3" s="14" t="s">
        <v>206</v>
      </c>
      <c r="K3" s="20">
        <v>0.54375</v>
      </c>
      <c r="L3" s="17">
        <v>1</v>
      </c>
    </row>
    <row r="4" spans="1:12" ht="15">
      <c r="A4" s="2" t="s">
        <v>179</v>
      </c>
      <c r="B4" s="2" t="s">
        <v>206</v>
      </c>
      <c r="C4" s="6"/>
      <c r="D4" s="16">
        <f aca="true" t="shared" si="0" ref="D4:D59">VLOOKUP(A4,$I$3:$L$58,4,FALSE)</f>
        <v>15</v>
      </c>
      <c r="I4" s="14" t="s">
        <v>226</v>
      </c>
      <c r="J4" s="14" t="s">
        <v>234</v>
      </c>
      <c r="K4" s="20">
        <v>0.5534722222222223</v>
      </c>
      <c r="L4" s="17">
        <v>2</v>
      </c>
    </row>
    <row r="5" spans="1:12" ht="15">
      <c r="A5" s="2" t="s">
        <v>180</v>
      </c>
      <c r="B5" s="2" t="s">
        <v>206</v>
      </c>
      <c r="C5" s="6"/>
      <c r="D5" s="16">
        <f t="shared" si="0"/>
        <v>24</v>
      </c>
      <c r="I5" s="14" t="s">
        <v>193</v>
      </c>
      <c r="J5" s="14" t="s">
        <v>206</v>
      </c>
      <c r="K5" s="20">
        <v>0.5611111111111111</v>
      </c>
      <c r="L5" s="17">
        <v>3</v>
      </c>
    </row>
    <row r="6" spans="1:12" ht="15">
      <c r="A6" s="2" t="s">
        <v>181</v>
      </c>
      <c r="B6" s="2" t="s">
        <v>206</v>
      </c>
      <c r="C6" s="6"/>
      <c r="D6" s="16">
        <f t="shared" si="0"/>
        <v>9</v>
      </c>
      <c r="I6" s="14" t="s">
        <v>213</v>
      </c>
      <c r="J6" s="14" t="s">
        <v>234</v>
      </c>
      <c r="K6" s="20">
        <v>0.5923611111111111</v>
      </c>
      <c r="L6" s="17">
        <v>4</v>
      </c>
    </row>
    <row r="7" spans="1:12" ht="15">
      <c r="A7" s="2" t="s">
        <v>182</v>
      </c>
      <c r="B7" s="2" t="s">
        <v>206</v>
      </c>
      <c r="C7" s="6"/>
      <c r="D7" s="16">
        <f t="shared" si="0"/>
        <v>3</v>
      </c>
      <c r="I7" s="14" t="s">
        <v>245</v>
      </c>
      <c r="J7" s="14" t="s">
        <v>234</v>
      </c>
      <c r="K7" s="20">
        <v>0.5944444444444444</v>
      </c>
      <c r="L7" s="17">
        <v>5</v>
      </c>
    </row>
    <row r="8" spans="1:12" ht="15">
      <c r="A8" s="2" t="s">
        <v>183</v>
      </c>
      <c r="B8" s="2" t="s">
        <v>206</v>
      </c>
      <c r="C8" s="6"/>
      <c r="D8" s="16">
        <f t="shared" si="0"/>
        <v>2</v>
      </c>
      <c r="I8" s="14" t="s">
        <v>219</v>
      </c>
      <c r="J8" s="14" t="s">
        <v>234</v>
      </c>
      <c r="K8" s="20">
        <v>0.6</v>
      </c>
      <c r="L8" s="17">
        <v>6</v>
      </c>
    </row>
    <row r="9" spans="1:12" ht="15">
      <c r="A9" s="2" t="s">
        <v>184</v>
      </c>
      <c r="B9" s="2" t="s">
        <v>206</v>
      </c>
      <c r="C9" s="6"/>
      <c r="D9" s="16">
        <f t="shared" si="0"/>
        <v>19</v>
      </c>
      <c r="I9" s="14" t="s">
        <v>201</v>
      </c>
      <c r="J9" s="14" t="s">
        <v>206</v>
      </c>
      <c r="K9" s="20">
        <v>0.6145833333333334</v>
      </c>
      <c r="L9" s="17">
        <v>7</v>
      </c>
    </row>
    <row r="10" spans="1:12" ht="15">
      <c r="A10" s="2" t="s">
        <v>185</v>
      </c>
      <c r="B10" s="2" t="s">
        <v>206</v>
      </c>
      <c r="C10" s="6"/>
      <c r="D10" s="16">
        <f t="shared" si="0"/>
        <v>4</v>
      </c>
      <c r="I10" s="14" t="s">
        <v>178</v>
      </c>
      <c r="J10" s="14" t="s">
        <v>206</v>
      </c>
      <c r="K10" s="20">
        <v>0.61875</v>
      </c>
      <c r="L10" s="17">
        <v>8</v>
      </c>
    </row>
    <row r="11" spans="1:12" ht="15">
      <c r="A11" s="2" t="s">
        <v>186</v>
      </c>
      <c r="B11" s="2" t="s">
        <v>206</v>
      </c>
      <c r="C11" s="6"/>
      <c r="D11" s="16">
        <f t="shared" si="0"/>
        <v>10</v>
      </c>
      <c r="I11" s="14" t="s">
        <v>181</v>
      </c>
      <c r="J11" s="14" t="s">
        <v>206</v>
      </c>
      <c r="K11" s="20">
        <v>0.6611111111111111</v>
      </c>
      <c r="L11" s="17">
        <v>9</v>
      </c>
    </row>
    <row r="12" spans="1:12" ht="15">
      <c r="A12" s="2" t="s">
        <v>187</v>
      </c>
      <c r="B12" s="2" t="s">
        <v>206</v>
      </c>
      <c r="C12" s="6"/>
      <c r="D12" s="16">
        <f t="shared" si="0"/>
        <v>6</v>
      </c>
      <c r="I12" s="14" t="s">
        <v>194</v>
      </c>
      <c r="J12" s="14" t="s">
        <v>206</v>
      </c>
      <c r="K12" s="20">
        <v>0.6618055555555555</v>
      </c>
      <c r="L12" s="17">
        <v>10</v>
      </c>
    </row>
    <row r="13" spans="1:12" ht="15">
      <c r="A13" s="2" t="s">
        <v>188</v>
      </c>
      <c r="B13" s="2" t="s">
        <v>206</v>
      </c>
      <c r="C13" s="6"/>
      <c r="D13" s="16">
        <f t="shared" si="0"/>
        <v>1</v>
      </c>
      <c r="I13" s="14" t="s">
        <v>197</v>
      </c>
      <c r="J13" s="14" t="s">
        <v>206</v>
      </c>
      <c r="K13" s="20">
        <v>0.6680555555555556</v>
      </c>
      <c r="L13" s="17">
        <v>11</v>
      </c>
    </row>
    <row r="14" spans="1:12" ht="15">
      <c r="A14" s="2" t="s">
        <v>189</v>
      </c>
      <c r="B14" s="2" t="s">
        <v>206</v>
      </c>
      <c r="C14" s="6"/>
      <c r="D14" s="16">
        <f t="shared" si="0"/>
        <v>21</v>
      </c>
      <c r="I14" s="14" t="s">
        <v>198</v>
      </c>
      <c r="J14" s="14" t="s">
        <v>206</v>
      </c>
      <c r="K14" s="20">
        <v>0.7340277777777778</v>
      </c>
      <c r="L14" s="17">
        <v>12</v>
      </c>
    </row>
    <row r="15" spans="1:12" ht="15">
      <c r="A15" s="2" t="s">
        <v>190</v>
      </c>
      <c r="B15" s="2" t="s">
        <v>206</v>
      </c>
      <c r="C15" s="6"/>
      <c r="D15" s="16">
        <f t="shared" si="0"/>
        <v>11</v>
      </c>
      <c r="I15" s="14" t="s">
        <v>209</v>
      </c>
      <c r="J15" s="14" t="s">
        <v>234</v>
      </c>
      <c r="K15" s="20">
        <v>0.7611111111111111</v>
      </c>
      <c r="L15" s="17">
        <v>13</v>
      </c>
    </row>
    <row r="16" spans="1:12" ht="15">
      <c r="A16" s="2" t="s">
        <v>191</v>
      </c>
      <c r="B16" s="2" t="s">
        <v>206</v>
      </c>
      <c r="C16" s="6"/>
      <c r="D16" s="16">
        <f t="shared" si="0"/>
        <v>12</v>
      </c>
      <c r="I16" s="14" t="s">
        <v>224</v>
      </c>
      <c r="J16" s="14" t="s">
        <v>234</v>
      </c>
      <c r="K16" s="20">
        <v>0.7791666666666667</v>
      </c>
      <c r="L16" s="17">
        <v>14</v>
      </c>
    </row>
    <row r="17" spans="1:12" ht="15">
      <c r="A17" s="2" t="s">
        <v>192</v>
      </c>
      <c r="B17" s="2" t="s">
        <v>206</v>
      </c>
      <c r="C17" s="6"/>
      <c r="D17" s="16" t="str">
        <f t="shared" si="0"/>
        <v>disp</v>
      </c>
      <c r="I17" s="14" t="s">
        <v>200</v>
      </c>
      <c r="J17" s="14" t="s">
        <v>206</v>
      </c>
      <c r="K17" s="20">
        <v>0.7909722222222223</v>
      </c>
      <c r="L17" s="17">
        <v>15</v>
      </c>
    </row>
    <row r="18" spans="1:12" ht="15">
      <c r="A18" s="2" t="s">
        <v>193</v>
      </c>
      <c r="B18" s="2" t="s">
        <v>206</v>
      </c>
      <c r="C18" s="6"/>
      <c r="D18" s="16">
        <f t="shared" si="0"/>
        <v>3</v>
      </c>
      <c r="I18" s="14" t="s">
        <v>216</v>
      </c>
      <c r="J18" s="14" t="s">
        <v>234</v>
      </c>
      <c r="K18" s="20">
        <v>0.7930555555555556</v>
      </c>
      <c r="L18" s="17">
        <v>16</v>
      </c>
    </row>
    <row r="19" spans="1:12" ht="15">
      <c r="A19" s="2" t="s">
        <v>194</v>
      </c>
      <c r="B19" s="2" t="s">
        <v>206</v>
      </c>
      <c r="C19" s="6"/>
      <c r="D19" s="16">
        <f t="shared" si="0"/>
        <v>10</v>
      </c>
      <c r="I19" s="14" t="s">
        <v>196</v>
      </c>
      <c r="J19" s="14" t="s">
        <v>206</v>
      </c>
      <c r="K19" s="20">
        <v>0.7944444444444444</v>
      </c>
      <c r="L19" s="17">
        <v>17</v>
      </c>
    </row>
    <row r="20" spans="1:12" ht="15">
      <c r="A20" s="2" t="s">
        <v>195</v>
      </c>
      <c r="B20" s="2" t="s">
        <v>206</v>
      </c>
      <c r="C20" s="6"/>
      <c r="D20" s="16">
        <f t="shared" si="0"/>
        <v>9</v>
      </c>
      <c r="I20" s="14" t="s">
        <v>211</v>
      </c>
      <c r="J20" s="14" t="s">
        <v>234</v>
      </c>
      <c r="K20" s="20">
        <v>0.9215277777777778</v>
      </c>
      <c r="L20" s="17">
        <v>18</v>
      </c>
    </row>
    <row r="21" spans="1:12" ht="15">
      <c r="A21" s="2" t="s">
        <v>196</v>
      </c>
      <c r="B21" s="2" t="s">
        <v>206</v>
      </c>
      <c r="C21" s="6"/>
      <c r="D21" s="16">
        <f t="shared" si="0"/>
        <v>17</v>
      </c>
      <c r="I21" s="14" t="s">
        <v>184</v>
      </c>
      <c r="J21" s="14" t="s">
        <v>206</v>
      </c>
      <c r="K21" s="20">
        <v>0.9215277777777778</v>
      </c>
      <c r="L21" s="17">
        <v>19</v>
      </c>
    </row>
    <row r="22" spans="1:12" ht="15">
      <c r="A22" s="2" t="s">
        <v>197</v>
      </c>
      <c r="B22" s="2" t="s">
        <v>206</v>
      </c>
      <c r="C22" s="6"/>
      <c r="D22" s="16">
        <f t="shared" si="0"/>
        <v>11</v>
      </c>
      <c r="I22" s="14" t="s">
        <v>205</v>
      </c>
      <c r="J22" s="14" t="s">
        <v>206</v>
      </c>
      <c r="K22" s="20">
        <v>0.9222222222222222</v>
      </c>
      <c r="L22" s="17">
        <v>20</v>
      </c>
    </row>
    <row r="23" spans="1:12" ht="15">
      <c r="A23" s="2" t="s">
        <v>198</v>
      </c>
      <c r="B23" s="2" t="s">
        <v>206</v>
      </c>
      <c r="C23" s="6"/>
      <c r="D23" s="16">
        <f t="shared" si="0"/>
        <v>12</v>
      </c>
      <c r="I23" s="14" t="s">
        <v>189</v>
      </c>
      <c r="J23" s="14" t="s">
        <v>206</v>
      </c>
      <c r="K23" s="20">
        <v>0.9222222222222222</v>
      </c>
      <c r="L23" s="17">
        <v>21</v>
      </c>
    </row>
    <row r="24" spans="1:12" ht="15">
      <c r="A24" s="2" t="s">
        <v>199</v>
      </c>
      <c r="B24" s="2" t="s">
        <v>206</v>
      </c>
      <c r="C24" s="6"/>
      <c r="D24" s="16" t="str">
        <f t="shared" si="0"/>
        <v>disp</v>
      </c>
      <c r="I24" s="14" t="s">
        <v>208</v>
      </c>
      <c r="J24" s="14" t="s">
        <v>234</v>
      </c>
      <c r="K24" s="17"/>
      <c r="L24" s="17" t="s">
        <v>242</v>
      </c>
    </row>
    <row r="25" spans="1:12" ht="15">
      <c r="A25" s="2" t="s">
        <v>200</v>
      </c>
      <c r="B25" s="2" t="s">
        <v>206</v>
      </c>
      <c r="C25" s="6"/>
      <c r="D25" s="16">
        <f t="shared" si="0"/>
        <v>15</v>
      </c>
      <c r="I25" s="14" t="s">
        <v>215</v>
      </c>
      <c r="J25" s="14" t="s">
        <v>234</v>
      </c>
      <c r="K25" s="17"/>
      <c r="L25" s="17" t="s">
        <v>242</v>
      </c>
    </row>
    <row r="26" spans="1:12" ht="15">
      <c r="A26" s="2"/>
      <c r="B26" s="2"/>
      <c r="C26" s="6"/>
      <c r="D26" s="16"/>
      <c r="I26" s="14" t="s">
        <v>207</v>
      </c>
      <c r="J26" s="14" t="s">
        <v>234</v>
      </c>
      <c r="K26" s="17"/>
      <c r="L26" s="17" t="s">
        <v>241</v>
      </c>
    </row>
    <row r="27" spans="1:12" ht="15">
      <c r="A27" s="2" t="s">
        <v>201</v>
      </c>
      <c r="B27" s="2" t="s">
        <v>206</v>
      </c>
      <c r="C27" s="6"/>
      <c r="D27" s="16">
        <f t="shared" si="0"/>
        <v>7</v>
      </c>
      <c r="I27" s="14" t="s">
        <v>227</v>
      </c>
      <c r="J27" s="14" t="s">
        <v>234</v>
      </c>
      <c r="K27" s="17"/>
      <c r="L27" s="17" t="s">
        <v>241</v>
      </c>
    </row>
    <row r="28" spans="1:12" ht="15">
      <c r="A28" s="2" t="s">
        <v>202</v>
      </c>
      <c r="B28" s="2" t="s">
        <v>206</v>
      </c>
      <c r="C28" s="6"/>
      <c r="D28" s="16">
        <f t="shared" si="0"/>
        <v>8</v>
      </c>
      <c r="I28" s="15" t="s">
        <v>218</v>
      </c>
      <c r="J28" s="15" t="s">
        <v>234</v>
      </c>
      <c r="K28" s="21">
        <v>0.3055555555555555</v>
      </c>
      <c r="L28" s="18">
        <v>1</v>
      </c>
    </row>
    <row r="29" spans="1:12" ht="15">
      <c r="A29" s="2" t="s">
        <v>203</v>
      </c>
      <c r="B29" s="2" t="s">
        <v>206</v>
      </c>
      <c r="C29" s="6"/>
      <c r="D29" s="16">
        <f t="shared" si="0"/>
        <v>16</v>
      </c>
      <c r="I29" s="15" t="s">
        <v>183</v>
      </c>
      <c r="J29" s="15" t="s">
        <v>206</v>
      </c>
      <c r="K29" s="21">
        <v>0.31666666666666665</v>
      </c>
      <c r="L29" s="18">
        <v>2</v>
      </c>
    </row>
    <row r="30" spans="1:12" ht="15">
      <c r="A30" s="2" t="s">
        <v>204</v>
      </c>
      <c r="B30" s="2" t="s">
        <v>206</v>
      </c>
      <c r="C30" s="6"/>
      <c r="D30" s="16" t="str">
        <f t="shared" si="0"/>
        <v>disp</v>
      </c>
      <c r="I30" s="15" t="s">
        <v>182</v>
      </c>
      <c r="J30" s="15" t="s">
        <v>206</v>
      </c>
      <c r="K30" s="21">
        <v>0.31805555555555554</v>
      </c>
      <c r="L30" s="18">
        <v>3</v>
      </c>
    </row>
    <row r="31" spans="1:12" ht="15.75" thickBot="1">
      <c r="A31" s="7" t="s">
        <v>205</v>
      </c>
      <c r="B31" s="7" t="s">
        <v>206</v>
      </c>
      <c r="C31" s="8"/>
      <c r="D31" s="16">
        <f t="shared" si="0"/>
        <v>20</v>
      </c>
      <c r="I31" s="15" t="s">
        <v>185</v>
      </c>
      <c r="J31" s="15" t="s">
        <v>206</v>
      </c>
      <c r="K31" s="21">
        <v>0.3430555555555555</v>
      </c>
      <c r="L31" s="18">
        <v>4</v>
      </c>
    </row>
    <row r="32" spans="1:12" ht="20.25" thickBot="1">
      <c r="A32" s="11" t="s">
        <v>236</v>
      </c>
      <c r="B32" s="12" t="s">
        <v>206</v>
      </c>
      <c r="C32" s="24">
        <f>SUM(D3:D31)</f>
        <v>273</v>
      </c>
      <c r="D32" s="25"/>
      <c r="E32">
        <f>C32/25</f>
        <v>10.92</v>
      </c>
      <c r="I32" s="15" t="s">
        <v>230</v>
      </c>
      <c r="J32" s="15" t="s">
        <v>234</v>
      </c>
      <c r="K32" s="21">
        <v>0.36319444444444443</v>
      </c>
      <c r="L32" s="18">
        <v>5</v>
      </c>
    </row>
    <row r="33" spans="1:12" ht="15">
      <c r="A33" s="9" t="s">
        <v>207</v>
      </c>
      <c r="B33" s="9" t="s">
        <v>234</v>
      </c>
      <c r="C33" s="10"/>
      <c r="D33" s="16" t="str">
        <f t="shared" si="0"/>
        <v>disp</v>
      </c>
      <c r="I33" s="15" t="s">
        <v>187</v>
      </c>
      <c r="J33" s="15" t="s">
        <v>206</v>
      </c>
      <c r="K33" s="21">
        <v>0.3645833333333333</v>
      </c>
      <c r="L33" s="18">
        <v>6</v>
      </c>
    </row>
    <row r="34" spans="1:12" ht="15">
      <c r="A34" s="2" t="s">
        <v>208</v>
      </c>
      <c r="B34" s="2" t="s">
        <v>234</v>
      </c>
      <c r="C34" s="6"/>
      <c r="D34" s="16" t="str">
        <f t="shared" si="0"/>
        <v>abs</v>
      </c>
      <c r="I34" s="15" t="s">
        <v>214</v>
      </c>
      <c r="J34" s="15" t="s">
        <v>234</v>
      </c>
      <c r="K34" s="21">
        <v>0.3645833333333333</v>
      </c>
      <c r="L34" s="18">
        <v>7</v>
      </c>
    </row>
    <row r="35" spans="1:12" ht="15">
      <c r="A35" s="2" t="s">
        <v>209</v>
      </c>
      <c r="B35" s="2" t="s">
        <v>234</v>
      </c>
      <c r="C35" s="6"/>
      <c r="D35" s="16">
        <f t="shared" si="0"/>
        <v>13</v>
      </c>
      <c r="I35" s="15" t="s">
        <v>202</v>
      </c>
      <c r="J35" s="15" t="s">
        <v>206</v>
      </c>
      <c r="K35" s="21">
        <v>0.37152777777777773</v>
      </c>
      <c r="L35" s="18">
        <v>8</v>
      </c>
    </row>
    <row r="36" spans="1:12" ht="15">
      <c r="A36" s="2" t="s">
        <v>210</v>
      </c>
      <c r="B36" s="2" t="s">
        <v>234</v>
      </c>
      <c r="C36" s="6"/>
      <c r="D36" s="16">
        <f t="shared" si="0"/>
        <v>17</v>
      </c>
      <c r="I36" s="15" t="s">
        <v>195</v>
      </c>
      <c r="J36" s="15" t="s">
        <v>206</v>
      </c>
      <c r="K36" s="21">
        <v>0.37152777777777773</v>
      </c>
      <c r="L36" s="18">
        <v>9</v>
      </c>
    </row>
    <row r="37" spans="1:12" ht="15">
      <c r="A37" s="2" t="s">
        <v>211</v>
      </c>
      <c r="B37" s="2" t="s">
        <v>234</v>
      </c>
      <c r="C37" s="6"/>
      <c r="D37" s="16">
        <f t="shared" si="0"/>
        <v>18</v>
      </c>
      <c r="I37" s="15" t="s">
        <v>186</v>
      </c>
      <c r="J37" s="15" t="s">
        <v>206</v>
      </c>
      <c r="K37" s="21">
        <v>0.3770833333333334</v>
      </c>
      <c r="L37" s="18">
        <v>10</v>
      </c>
    </row>
    <row r="38" spans="1:12" ht="15">
      <c r="A38" s="2" t="s">
        <v>212</v>
      </c>
      <c r="B38" s="2" t="s">
        <v>234</v>
      </c>
      <c r="C38" s="6"/>
      <c r="D38" s="16">
        <f t="shared" si="0"/>
        <v>22</v>
      </c>
      <c r="I38" s="15" t="s">
        <v>190</v>
      </c>
      <c r="J38" s="15" t="s">
        <v>206</v>
      </c>
      <c r="K38" s="21">
        <v>0.3819444444444444</v>
      </c>
      <c r="L38" s="18">
        <v>11</v>
      </c>
    </row>
    <row r="39" spans="1:12" ht="15">
      <c r="A39" s="2" t="s">
        <v>213</v>
      </c>
      <c r="B39" s="2" t="s">
        <v>234</v>
      </c>
      <c r="C39" s="6"/>
      <c r="D39" s="16">
        <f t="shared" si="0"/>
        <v>4</v>
      </c>
      <c r="I39" s="15" t="s">
        <v>191</v>
      </c>
      <c r="J39" s="15" t="s">
        <v>206</v>
      </c>
      <c r="K39" s="21">
        <v>0.3861111111111111</v>
      </c>
      <c r="L39" s="18">
        <v>12</v>
      </c>
    </row>
    <row r="40" spans="1:12" ht="15">
      <c r="A40" s="2" t="s">
        <v>214</v>
      </c>
      <c r="B40" s="2" t="s">
        <v>234</v>
      </c>
      <c r="C40" s="6"/>
      <c r="D40" s="16">
        <f t="shared" si="0"/>
        <v>7</v>
      </c>
      <c r="I40" s="15" t="s">
        <v>233</v>
      </c>
      <c r="J40" s="15" t="s">
        <v>234</v>
      </c>
      <c r="K40" s="21">
        <v>0.3888888888888889</v>
      </c>
      <c r="L40" s="18">
        <v>13</v>
      </c>
    </row>
    <row r="41" spans="1:12" ht="15">
      <c r="A41" s="2" t="s">
        <v>215</v>
      </c>
      <c r="B41" s="2" t="s">
        <v>234</v>
      </c>
      <c r="C41" s="6"/>
      <c r="D41" s="16" t="str">
        <f t="shared" si="0"/>
        <v>abs</v>
      </c>
      <c r="I41" s="15" t="s">
        <v>228</v>
      </c>
      <c r="J41" s="15" t="s">
        <v>234</v>
      </c>
      <c r="K41" s="21">
        <v>0.3923611111111111</v>
      </c>
      <c r="L41" s="18">
        <v>14</v>
      </c>
    </row>
    <row r="42" spans="1:12" ht="15">
      <c r="A42" s="2" t="s">
        <v>216</v>
      </c>
      <c r="B42" s="2" t="s">
        <v>234</v>
      </c>
      <c r="C42" s="6"/>
      <c r="D42" s="16">
        <f t="shared" si="0"/>
        <v>16</v>
      </c>
      <c r="I42" s="15" t="s">
        <v>179</v>
      </c>
      <c r="J42" s="15" t="s">
        <v>206</v>
      </c>
      <c r="K42" s="21">
        <v>0.39305555555555555</v>
      </c>
      <c r="L42" s="18">
        <v>15</v>
      </c>
    </row>
    <row r="43" spans="1:12" ht="15">
      <c r="A43" s="2" t="s">
        <v>217</v>
      </c>
      <c r="B43" s="2" t="s">
        <v>234</v>
      </c>
      <c r="C43" s="6"/>
      <c r="D43" s="16">
        <f t="shared" si="0"/>
        <v>26</v>
      </c>
      <c r="I43" s="15" t="s">
        <v>203</v>
      </c>
      <c r="J43" s="15" t="s">
        <v>206</v>
      </c>
      <c r="K43" s="21">
        <v>0.39444444444444443</v>
      </c>
      <c r="L43" s="18">
        <v>16</v>
      </c>
    </row>
    <row r="44" spans="1:12" ht="15">
      <c r="A44" s="2" t="s">
        <v>218</v>
      </c>
      <c r="B44" s="2" t="s">
        <v>234</v>
      </c>
      <c r="C44" s="6"/>
      <c r="D44" s="16">
        <f t="shared" si="0"/>
        <v>1</v>
      </c>
      <c r="I44" s="15" t="s">
        <v>217</v>
      </c>
      <c r="J44" s="15" t="s">
        <v>234</v>
      </c>
      <c r="K44" s="21">
        <v>0.3993055555555556</v>
      </c>
      <c r="L44" s="18">
        <v>26</v>
      </c>
    </row>
    <row r="45" spans="1:12" ht="15">
      <c r="A45" s="2" t="s">
        <v>219</v>
      </c>
      <c r="B45" s="2" t="s">
        <v>234</v>
      </c>
      <c r="C45" s="6"/>
      <c r="D45" s="16">
        <f t="shared" si="0"/>
        <v>6</v>
      </c>
      <c r="I45" s="15" t="s">
        <v>210</v>
      </c>
      <c r="J45" s="15" t="s">
        <v>234</v>
      </c>
      <c r="K45" s="21">
        <v>0.4</v>
      </c>
      <c r="L45" s="18">
        <v>17</v>
      </c>
    </row>
    <row r="46" spans="1:12" ht="15">
      <c r="A46" s="2" t="s">
        <v>220</v>
      </c>
      <c r="B46" s="2" t="s">
        <v>234</v>
      </c>
      <c r="C46" s="6"/>
      <c r="D46" s="16">
        <f t="shared" si="0"/>
        <v>21</v>
      </c>
      <c r="I46" s="15" t="s">
        <v>225</v>
      </c>
      <c r="J46" s="15" t="s">
        <v>234</v>
      </c>
      <c r="K46" s="21">
        <v>0.42291666666666666</v>
      </c>
      <c r="L46" s="18">
        <v>18</v>
      </c>
    </row>
    <row r="47" spans="1:12" ht="15">
      <c r="A47" s="2" t="s">
        <v>221</v>
      </c>
      <c r="B47" s="2" t="s">
        <v>234</v>
      </c>
      <c r="C47" s="6"/>
      <c r="D47" s="16">
        <f t="shared" si="0"/>
        <v>20</v>
      </c>
      <c r="I47" s="15" t="s">
        <v>229</v>
      </c>
      <c r="J47" s="15" t="s">
        <v>234</v>
      </c>
      <c r="K47" s="21">
        <v>0.4388888888888889</v>
      </c>
      <c r="L47" s="18">
        <v>19</v>
      </c>
    </row>
    <row r="48" spans="1:12" ht="15">
      <c r="A48" s="2" t="s">
        <v>222</v>
      </c>
      <c r="B48" s="2" t="s">
        <v>234</v>
      </c>
      <c r="C48" s="6"/>
      <c r="D48" s="16">
        <f t="shared" si="0"/>
        <v>25</v>
      </c>
      <c r="I48" s="15" t="s">
        <v>221</v>
      </c>
      <c r="J48" s="15" t="s">
        <v>234</v>
      </c>
      <c r="K48" s="21">
        <v>0.4451388888888889</v>
      </c>
      <c r="L48" s="18">
        <v>20</v>
      </c>
    </row>
    <row r="49" spans="1:12" ht="15">
      <c r="A49" s="2" t="s">
        <v>223</v>
      </c>
      <c r="B49" s="2" t="s">
        <v>234</v>
      </c>
      <c r="C49" s="6"/>
      <c r="D49" s="16" t="str">
        <f t="shared" si="0"/>
        <v>disp</v>
      </c>
      <c r="I49" s="15" t="s">
        <v>220</v>
      </c>
      <c r="J49" s="15" t="s">
        <v>234</v>
      </c>
      <c r="K49" s="21">
        <v>0.4479166666666667</v>
      </c>
      <c r="L49" s="18">
        <v>21</v>
      </c>
    </row>
    <row r="50" spans="1:12" ht="15">
      <c r="A50" s="2" t="s">
        <v>224</v>
      </c>
      <c r="B50" s="2" t="s">
        <v>234</v>
      </c>
      <c r="C50" s="6"/>
      <c r="D50" s="16">
        <f t="shared" si="0"/>
        <v>14</v>
      </c>
      <c r="I50" s="15" t="s">
        <v>212</v>
      </c>
      <c r="J50" s="15" t="s">
        <v>234</v>
      </c>
      <c r="K50" s="21">
        <v>0.4916666666666667</v>
      </c>
      <c r="L50" s="18">
        <v>22</v>
      </c>
    </row>
    <row r="51" spans="1:12" ht="15">
      <c r="A51" s="2" t="s">
        <v>225</v>
      </c>
      <c r="B51" s="2" t="s">
        <v>234</v>
      </c>
      <c r="C51" s="6"/>
      <c r="D51" s="16">
        <f t="shared" si="0"/>
        <v>18</v>
      </c>
      <c r="I51" s="15" t="s">
        <v>231</v>
      </c>
      <c r="J51" s="15" t="s">
        <v>234</v>
      </c>
      <c r="K51" s="21">
        <v>0.625</v>
      </c>
      <c r="L51" s="18">
        <v>23</v>
      </c>
    </row>
    <row r="52" spans="1:12" ht="15">
      <c r="A52" s="2" t="s">
        <v>226</v>
      </c>
      <c r="B52" s="2" t="s">
        <v>234</v>
      </c>
      <c r="C52" s="6"/>
      <c r="D52" s="16">
        <f t="shared" si="0"/>
        <v>2</v>
      </c>
      <c r="I52" s="15" t="s">
        <v>180</v>
      </c>
      <c r="J52" s="15" t="s">
        <v>206</v>
      </c>
      <c r="K52" s="21">
        <v>0.625</v>
      </c>
      <c r="L52" s="18">
        <v>24</v>
      </c>
    </row>
    <row r="53" spans="1:12" ht="15">
      <c r="A53" s="2" t="s">
        <v>227</v>
      </c>
      <c r="B53" s="2" t="s">
        <v>234</v>
      </c>
      <c r="C53" s="6"/>
      <c r="D53" s="16" t="str">
        <f t="shared" si="0"/>
        <v>disp</v>
      </c>
      <c r="I53" s="15" t="s">
        <v>222</v>
      </c>
      <c r="J53" s="15" t="s">
        <v>234</v>
      </c>
      <c r="K53" s="21">
        <v>0.625</v>
      </c>
      <c r="L53" s="18">
        <v>25</v>
      </c>
    </row>
    <row r="54" spans="1:12" ht="15">
      <c r="A54" s="2" t="s">
        <v>228</v>
      </c>
      <c r="B54" s="2" t="s">
        <v>234</v>
      </c>
      <c r="C54" s="6"/>
      <c r="D54" s="16">
        <f t="shared" si="0"/>
        <v>14</v>
      </c>
      <c r="I54" s="15" t="s">
        <v>192</v>
      </c>
      <c r="J54" s="15" t="s">
        <v>206</v>
      </c>
      <c r="K54" s="18"/>
      <c r="L54" s="18" t="s">
        <v>241</v>
      </c>
    </row>
    <row r="55" spans="1:12" ht="15">
      <c r="A55" s="2" t="s">
        <v>229</v>
      </c>
      <c r="B55" s="2" t="s">
        <v>234</v>
      </c>
      <c r="C55" s="6"/>
      <c r="D55" s="16">
        <f t="shared" si="0"/>
        <v>19</v>
      </c>
      <c r="I55" s="15" t="s">
        <v>199</v>
      </c>
      <c r="J55" s="15" t="s">
        <v>206</v>
      </c>
      <c r="K55" s="18"/>
      <c r="L55" s="18" t="s">
        <v>241</v>
      </c>
    </row>
    <row r="56" spans="1:12" ht="15">
      <c r="A56" s="2" t="s">
        <v>230</v>
      </c>
      <c r="B56" s="2" t="s">
        <v>234</v>
      </c>
      <c r="C56" s="6"/>
      <c r="D56" s="16">
        <f t="shared" si="0"/>
        <v>5</v>
      </c>
      <c r="I56" s="15" t="s">
        <v>204</v>
      </c>
      <c r="J56" s="15" t="s">
        <v>206</v>
      </c>
      <c r="K56" s="18"/>
      <c r="L56" s="18" t="s">
        <v>241</v>
      </c>
    </row>
    <row r="57" spans="1:12" ht="15">
      <c r="A57" s="2" t="s">
        <v>231</v>
      </c>
      <c r="B57" s="2" t="s">
        <v>234</v>
      </c>
      <c r="C57" s="6"/>
      <c r="D57" s="16">
        <f t="shared" si="0"/>
        <v>23</v>
      </c>
      <c r="I57" s="15" t="s">
        <v>223</v>
      </c>
      <c r="J57" s="15" t="s">
        <v>234</v>
      </c>
      <c r="K57" s="18"/>
      <c r="L57" s="18" t="s">
        <v>241</v>
      </c>
    </row>
    <row r="58" spans="1:12" ht="15">
      <c r="A58" s="2" t="s">
        <v>232</v>
      </c>
      <c r="B58" s="2" t="s">
        <v>234</v>
      </c>
      <c r="C58" s="2"/>
      <c r="D58" s="16" t="str">
        <f t="shared" si="0"/>
        <v>disp</v>
      </c>
      <c r="I58" s="15" t="s">
        <v>232</v>
      </c>
      <c r="J58" s="15" t="s">
        <v>234</v>
      </c>
      <c r="K58" s="18"/>
      <c r="L58" s="18" t="s">
        <v>241</v>
      </c>
    </row>
    <row r="59" spans="1:4" ht="15.75" thickBot="1">
      <c r="A59" s="2" t="s">
        <v>233</v>
      </c>
      <c r="B59" s="2" t="s">
        <v>234</v>
      </c>
      <c r="C59" s="2"/>
      <c r="D59" s="16">
        <f t="shared" si="0"/>
        <v>13</v>
      </c>
    </row>
    <row r="60" spans="1:5" ht="20.25" thickBot="1">
      <c r="A60" s="11" t="s">
        <v>236</v>
      </c>
      <c r="B60" s="12" t="s">
        <v>234</v>
      </c>
      <c r="C60" s="24">
        <f>SUM(D33:D59)</f>
        <v>304</v>
      </c>
      <c r="D60" s="25"/>
      <c r="E60">
        <f>C60/21</f>
        <v>14.476190476190476</v>
      </c>
    </row>
  </sheetData>
  <mergeCells count="2">
    <mergeCell ref="C32:D32"/>
    <mergeCell ref="C60:D6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Rousseau</dc:creator>
  <cp:keywords/>
  <dc:description/>
  <cp:lastModifiedBy>Hélène</cp:lastModifiedBy>
  <cp:lastPrinted>2010-08-28T13:27:52Z</cp:lastPrinted>
  <dcterms:created xsi:type="dcterms:W3CDTF">2010-08-28T11:49:37Z</dcterms:created>
  <dcterms:modified xsi:type="dcterms:W3CDTF">2010-10-22T13:12:13Z</dcterms:modified>
  <cp:category/>
  <cp:version/>
  <cp:contentType/>
  <cp:contentStatus/>
</cp:coreProperties>
</file>